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910"/>
  <workbookPr autoCompressPictures="0"/>
  <bookViews>
    <workbookView xWindow="0" yWindow="0" windowWidth="26860" windowHeight="14280"/>
  </bookViews>
  <sheets>
    <sheet name="Sheet1" sheetId="1" r:id="rId1"/>
    <sheet name="Sheet3" sheetId="3" r:id="rId2"/>
  </sheets>
  <definedNames>
    <definedName name="_xlnm._FilterDatabase" localSheetId="0" hidden="1">Sheet1!$A$8:$H$89</definedName>
    <definedName name="_xlnm.Print_Area" localSheetId="0">Sheet1!$A$1:$G$89</definedName>
    <definedName name="_xlnm.Print_Titles" localSheetId="0">Sheet1!$4:$6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02" i="1" l="1"/>
  <c r="H200" i="1"/>
  <c r="H199" i="1"/>
  <c r="H203" i="1"/>
  <c r="H201" i="1"/>
  <c r="H10" i="1"/>
  <c r="H12" i="1"/>
  <c r="H13" i="1"/>
  <c r="H14" i="1"/>
  <c r="H16" i="1"/>
  <c r="H18" i="1"/>
  <c r="H20" i="1"/>
  <c r="H22" i="1"/>
  <c r="H23" i="1"/>
  <c r="H25" i="1"/>
  <c r="H27" i="1"/>
  <c r="H31" i="1"/>
  <c r="H32" i="1"/>
  <c r="H33" i="1"/>
  <c r="H35" i="1"/>
  <c r="H36" i="1"/>
  <c r="H37" i="1"/>
  <c r="H40" i="1"/>
  <c r="H41" i="1"/>
  <c r="H42" i="1"/>
  <c r="H43" i="1"/>
  <c r="H44" i="1"/>
  <c r="H46" i="1"/>
  <c r="H48" i="1"/>
  <c r="H49" i="1"/>
  <c r="H51" i="1"/>
  <c r="H52" i="1"/>
  <c r="H53" i="1"/>
  <c r="H55" i="1"/>
  <c r="H56" i="1"/>
  <c r="H57" i="1"/>
  <c r="H59" i="1"/>
  <c r="H60" i="1"/>
  <c r="H63" i="1"/>
  <c r="H64" i="1"/>
  <c r="H65" i="1"/>
  <c r="H66" i="1"/>
  <c r="H67" i="1"/>
  <c r="H68" i="1"/>
  <c r="H72" i="1"/>
  <c r="H73" i="1"/>
  <c r="H74" i="1"/>
  <c r="H76" i="1"/>
  <c r="H77" i="1"/>
  <c r="H79" i="1"/>
  <c r="H80" i="1"/>
  <c r="H81" i="1"/>
  <c r="H84" i="1"/>
  <c r="H85" i="1"/>
  <c r="H86" i="1"/>
  <c r="H88" i="1"/>
  <c r="H89" i="1"/>
  <c r="C199" i="1"/>
  <c r="C200" i="1"/>
  <c r="C201" i="1"/>
  <c r="D199" i="1"/>
  <c r="D200" i="1"/>
  <c r="D201" i="1"/>
  <c r="C202" i="1"/>
  <c r="D203" i="1"/>
</calcChain>
</file>

<file path=xl/sharedStrings.xml><?xml version="1.0" encoding="utf-8"?>
<sst xmlns="http://schemas.openxmlformats.org/spreadsheetml/2006/main" count="593" uniqueCount="404">
  <si>
    <t>No</t>
  </si>
  <si>
    <t>Rencana Aksi</t>
  </si>
  <si>
    <t>Kriteria Keberhasilan</t>
  </si>
  <si>
    <t>Penanggung Jawab</t>
  </si>
  <si>
    <t>(%)</t>
  </si>
  <si>
    <t>Keterangan</t>
  </si>
  <si>
    <t>Peningkatan Kualitas Layanan Informasi Publik Pada Kementerian / Lembaga</t>
  </si>
  <si>
    <t>Kementerian Koordinator Bidang Pembangunan Manusia dan Kebudayaan</t>
  </si>
  <si>
    <t>Penguatan Infrastruktur Kelembagaan dan Pengelolaan Tupoksi Komisi Informasi sesuai UU KIP</t>
  </si>
  <si>
    <t>Komisi Informasi Pusat</t>
  </si>
  <si>
    <t>Penguatan Infrastruktur Mekanisme Penyelenggaraan Layanan Publik yang menganut prinsip Transparansi dan Partisipasi Publik</t>
  </si>
  <si>
    <t>Kementerian Pendayagunaan Aparatur Negara &amp; Reformasi Birokrasi</t>
  </si>
  <si>
    <t>Pengembangan partisipasi publik melalui optimalisasi media pengaduan masyarakat</t>
  </si>
  <si>
    <t>UKP4</t>
  </si>
  <si>
    <t>Publikasi data bersifat satu atap melalui sistem Portal Open Data</t>
  </si>
  <si>
    <t>Mendorong partisipasi publik dalam melakukan pengawasan kualitas layanan publik</t>
  </si>
  <si>
    <t>Kementerian Pendayagunaan Aparatur Negara dan Reformasi Birokrasi</t>
  </si>
  <si>
    <t>Peningkatan kualitas pelayanan publik untuk mendorong kepuasan publik</t>
  </si>
  <si>
    <t>Mendorong keterlibatan masyarakat dalam peningkatan kualitas layanan kesehatan</t>
  </si>
  <si>
    <t>Kementerian Kesehatan</t>
  </si>
  <si>
    <t>Pengembangan pelayanan publik yang terintegrasi</t>
  </si>
  <si>
    <t>Pengembangan infrastruktur pelayanan terintegrasi</t>
  </si>
  <si>
    <t>Mendorong transparansi di lingkungan universitas/perguruan tinggi</t>
  </si>
  <si>
    <t>Kementerian Pendidikan dan Kebudayaan</t>
  </si>
  <si>
    <t>Mendorong kegiatan riset dan kegiatan aplikasi teknologi terapan</t>
  </si>
  <si>
    <t>Tindak lanjut penanganan laporan/pengaduan masyarakat</t>
  </si>
  <si>
    <t>Kepolisian Negara Republik Indonesia</t>
  </si>
  <si>
    <t>Peningkatan kualitas pelayanan publik di lingkungan Kepolisian</t>
  </si>
  <si>
    <t>Pengawasan pelayanan publik di bidang pengaturan arus lalu lintas</t>
  </si>
  <si>
    <t>Pencegahan Fatalitas Kecelakaan Lalu Lintas</t>
  </si>
  <si>
    <t>Mendorong keterlibatan masyarakat dalam pengawasan pelaksanaan pengadaan barang dan jasa</t>
  </si>
  <si>
    <t>LKPP</t>
  </si>
  <si>
    <t>Pengembangan Sistem Pemantauan Pasar Kebutuhan Pokok (SP2KP).</t>
  </si>
  <si>
    <t>Kementerian Perdagangan</t>
  </si>
  <si>
    <t>Peningkatan peran pemuda dalam rangka ikut lebih terlibat dalam pembangunan</t>
  </si>
  <si>
    <t>Kementerian Pemuda dan Olah Raga</t>
  </si>
  <si>
    <t>Peningkatan infrastruktur dan kualitas layanan pertanahan</t>
  </si>
  <si>
    <t>Badan Pertanahan Negara</t>
  </si>
  <si>
    <t>Mendorong investasi usaha melalui integrasi kebijakan dan regulasi mengenai pertanahan di Indonesia dalam bentuk satu dokumen</t>
  </si>
  <si>
    <t>Penguatan transparansi dan akuntabilitas dalam pelayanan publik menyangkut pengelolaan TKI</t>
  </si>
  <si>
    <t>BNP2TKI</t>
  </si>
  <si>
    <t>Pengelolaan haji yang dilakukan secara transparan dan akuntabel</t>
  </si>
  <si>
    <t>Kementerian Agama</t>
  </si>
  <si>
    <t>Mendorong transparansi, dan akuntabilitas layanan publik di Kantor Urusan Agama (KUA)</t>
  </si>
  <si>
    <t>Transparansi pengelolaan Sumber Daya Alam dalam lingkup area EITI</t>
  </si>
  <si>
    <t>Kementerian Koordinator Bidang Perekonomian</t>
  </si>
  <si>
    <t>Transparansi pengelolaan Sumber Daya Alam dalam rangka mendukung akuntabilitas</t>
  </si>
  <si>
    <t>Kementerian Energi dan Sumber Daya Mineral</t>
  </si>
  <si>
    <t>Peningkatan kualitas pengawasan izin pengelolaan hasil hutan</t>
  </si>
  <si>
    <t>Kementerian Lingkungan Hidup dan Kehutanan (d/h Kementerian Kehutanan)</t>
  </si>
  <si>
    <t>Peningkatan kinerja lembaga DPR-RI dan DPRD melalui publikasi informasi kepada publik</t>
  </si>
  <si>
    <t>Sekretariat Jenderal DPR-RI</t>
  </si>
  <si>
    <t>Mendorong transparansi dan akuntabilitas Lembaga DPR-RI</t>
  </si>
  <si>
    <t xml:space="preserve">Mendorong pemahaman masyarakat atas haknya menyangkut dampak polusi/ kerusakan lingkungan melalui informasi yang akurat dan tepat waktu. </t>
  </si>
  <si>
    <t>Kementerian Lingkungan Hidup</t>
  </si>
  <si>
    <t>Mendorong partisipasi masyarakat dalam perumusan kebijakan menyangkut lingkungan hidup</t>
  </si>
  <si>
    <t>Mendorong perhatian pemerintah dan publik dalam pemenuhan kebutuhan masyarakat penyandang disabilitas</t>
  </si>
  <si>
    <t>Kementerian Sosial</t>
  </si>
  <si>
    <t>Perlindungan Orang Dengan Gangguan Jiwa (ODGJ) melalui pemberdayaan masyarakat</t>
  </si>
  <si>
    <t>Pembinaan kaum miskin yang marak di perkotaan melalui sentralisasi lokasi pembinaan</t>
  </si>
  <si>
    <t>Mendorong partisipasi publik dalam menjaga kelestarian dan pemanfaatan lingkungan hidup daerah pesisir</t>
  </si>
  <si>
    <t>Mendorong partisipasi publik melalui pengembangan kawasan terintegrasi skala mikro</t>
  </si>
  <si>
    <t>Kementerian Pertanian</t>
  </si>
  <si>
    <t>Mendorong pemberdayaan publik dalam pengelolaan sampah/limbah dan wilayah sekitar lokasi pengelolaan sampah</t>
  </si>
  <si>
    <t>Mendorong pemahaman publik tentang pertanian dan pemerataan kualitas petani khususnya daerah tertinggal.</t>
  </si>
  <si>
    <t>Mendorong kontribusi petani dalam peningkatan kualitas produksi pertanian di wilayahnya</t>
  </si>
  <si>
    <t>Tersedianya saluran pengaduan masyarakat menyangkut penyelenggaraan pemerintahan daerah disertai mekanisme tindak lanjut yang terintegrasi dengan Pemerintah Daerah
Ukuran keberhasilan:
Terhubung dan termanfaatkannya aplikasi LAPOR sebagai media pengaduan publik di 25 Pemprov/Pemkab/Pemkot</t>
  </si>
  <si>
    <t>Publikasi informasi pengelolaan keuangan PTN (Perguruan Tinggi Negeri).
Ukuran keberhasilan:
a. Peninjauan ulang peraturan menteri yang mewajibkan PTN melakukan transparansi pengelolaan keuangan melalui website (ringkasan) dan perpustakaan (laporan lengkap).
b. Tersosialisasikannya peraturan menteri di seluruh PTN.
c. Terlaksananya pilot project di 10 PTN.</t>
  </si>
  <si>
    <t>Peningkatan kualitas guru/dosen melalui pembelajaran secara online menggunakan video atau materi visual lain yang memudahkan pemahaman
Ukuran keberhasilan:
Tersedianya portal pooling materi pembelajaran guru/dosen dan 300 materi pembelajaran bersifat visual dari guru/dosen terbaik untuk di-upload dalam website agar bisa diakses guru/dosen</t>
  </si>
  <si>
    <t>Pengembangan I-LAB-U (Integrated Laboratory University)
Ukuran keberhasilan:
a. Pengembangan informasi (website)  I-LAB-U (Integrated Laboratory University) dalam bentuk portal informasi peralatan laboratorium (berikut applikasi permohonan pemanfaatan alat lab) di Perguruan Tinggi.
b. Diterbitkannya petunjuk teknis (juknis) pemanfaatan I-LAB-U bagi masyarakat.</t>
  </si>
  <si>
    <t>Transparansi informasi mengenai seluruh regulasi pertanahan yang disajikan dalam satu dokumen terintegrasi
Ukuran keberhasilan:
Diterbitkannya buku/dokumen/file yang telah mengintegrasikan semua regulasi menyangkut pengurusan kepemilikan dan penggunaan tanah 5 jenis layanan</t>
  </si>
  <si>
    <t xml:space="preserve">Transparansi informasi menyangkut aktivitas pengelolaan sumber daya khususnya produk kehutanan
Ukuran keberhasilan:
a. Terpublikasikannya  data dan informasi produksi dan peredaran hasil hutan , dan Iuran Hasil Hutan (PSDH &amp; DR)
b. Beroperasinya timber tracking system di 100 unit manajemen (perusahaan)
</t>
  </si>
  <si>
    <t>Pengembangan metode perumusan rencana pembangunan nasional dan daerah yang mengutamakan partisipasi publik melalui pendekatan online dan offline
Ukuran keberhasilan: 
Penyempurnaan website DPR-RI yang menginformasikan : Data kelembagaan (organisasi, tupoksi dan keanggotaan), data absensi dan partisipasi anggota DPD/DPR pada setiap rapat yang berlangsung, laporan mengenai jalannya rapat secara langsung, pengawasan produk legislasi, komentar publik mengenai rapat yang berlangsung, publikasi hasil sidang kepada publik.</t>
  </si>
  <si>
    <t>Publikasi informasi kelembagaan dan mekanisme kerja lembaga DPR-RI melalui websitenya
Ukuran keberhasilan:
a. Publikasi kriteria menyangkut penyelenggaraan rapat tertutup tersedia, dengan ruang lingkup yang ketat
b. Diterbitkannya ketentuan baru menyangkut model pendokumentasian dan publikasi setiap pengambilan keputusan (termasuk dengan cara voting) yang menjamin kemudahan akses, berstandar, dan aktual)</t>
  </si>
  <si>
    <t>I</t>
  </si>
  <si>
    <t>Penguatan infrastruktur kelembagaan dalam mendorong transparansi, partisipasi publik dan pelayanan publik</t>
  </si>
  <si>
    <t>Penguatan infrastruktur transparansi badan publik</t>
  </si>
  <si>
    <t>Penguatan infrastruktur Komisi Informasi Pusat dan Daerah</t>
  </si>
  <si>
    <t>Penguatan infrastruktur kelembagaan dan SDM pelayanan publik</t>
  </si>
  <si>
    <t>II</t>
  </si>
  <si>
    <t>Mendorong peningkatan kualitas transparansi, partisipasi publik, dan pelayanan di area layanan dasar masyarakat</t>
  </si>
  <si>
    <t>Peningkatan kualitas transparansi, partisipasi publik dan pelayanan di bidang kesehatan</t>
  </si>
  <si>
    <t>Peningkatan kualitas transparansi, partisipasi publik dan pelayanan di bidang pendidikan</t>
  </si>
  <si>
    <t>III</t>
  </si>
  <si>
    <t>Mendorong peningkatan kualitas transparansi, partisipasi publik, dan pelayanan di area rawan korupsi</t>
  </si>
  <si>
    <t>Peningkatan kualitas transparansi, partisipasi publik dan pelayanan di bidang penegakan hukum</t>
  </si>
  <si>
    <t>Peningkatan kualitas transparansi, partisipasi publik dan pelayanan di bidang pengadaan barang dan jasa</t>
  </si>
  <si>
    <t>Peningkatan kualitas transparansi, partisipasi publik dan pelayanan di bidang pengembangan usaha dan investasi</t>
  </si>
  <si>
    <t>Peningkatan kualitas transparansi, partisipasi publik dan pelayanan di bidang pertahanan</t>
  </si>
  <si>
    <t>Peningkatan kualitas transparansi, partisipasi publik dan pelayanan di bidang pengelolaan TKI</t>
  </si>
  <si>
    <t>Peningkatan kualitas transparansi, partisipasi publik dan pelayanan di bidang pengelolaan haji</t>
  </si>
  <si>
    <t>Peningkatan kualitas transparansi, partisipasi publik dan pelayanan di bidang pengelolaan sumber daya alam</t>
  </si>
  <si>
    <t>IV</t>
  </si>
  <si>
    <t>Mendorong peningkatan kualitas transparansi, partisipasi publik, dan pelayanan di area menjadi perhatian utama publik</t>
  </si>
  <si>
    <t>Mendorong partisipasi publik dalam perencanaan kegiatan pembangunan</t>
  </si>
  <si>
    <t>Transparansi dan Partisipasi Publik di lembaga DPR/DPD - DPRD</t>
  </si>
  <si>
    <t>Pemberdayaan masyarakat dalam upaya penanganan kelestarian lingkungan hidup</t>
  </si>
  <si>
    <t>Pemberdayaan masyarakat dalam upaya penguatan sektor pertanian</t>
  </si>
  <si>
    <t>Lampiran II</t>
  </si>
  <si>
    <t xml:space="preserve">Implementasi publikasi layanan  Informasi Bidang Koordinasi Kesra
Ukuran keberhasilan:
a.Terbentuknya Organisasi PPID Kemenko PMK.
b. Terbitnya Standar Pelayanan Informasi Publik Kemenko PMK.
c. Terbit dan terpublikasikannya Daftar Informasi Publik di web Kemenko PMK.
d. Laporan Tahunan Layanan Akses Informasi Kemenko PMK. </t>
  </si>
  <si>
    <t>Terbentuknya Komisi Informasi Daerah di seluruh provinsi sebagaimana UU No.14 tahun 2008
Ukuran keberhasilan:
Terbentuknya Komisi Informasi Daerah di 33 Provinsi</t>
  </si>
  <si>
    <t>Implementasi ketentuan/pedoman teknis menyangkut perlindungan Badan Publik dalam memberikan pelayanan informasi
Ukuran keberhasilan:
a. Diterbitkannya revisi Peraturan Komisi Informasi No. 1 Tahun 2013 tentang Prosedur Penyelesaian Sengketa Informasi Publik (Perki No. 1 Tahun 2013).
Revisi Peraturan ini juga ikut memuat ketentuan/panduan Komisi Informasi yang mengatur mengenai kriteria Pemohon Informasi.
b. Terbitnya surat edaran dari Ketua Komisi Informasi Provinsi/Kabupaten/Kota untuk melaksanakan revisi Perki No. 1 Tahun 2013.
c. Terbitnya Laporan Tahunan Komisi Informasi Provinsi/Kabupaten/Kota yang disampaikan kepada Komisi Informasi Pusat pada triwulan Pertama tahun kerja berikutnya.</t>
  </si>
  <si>
    <t>Pelaksanaan revisi UU No.14 tahun 2008 tentang Keterbukaan Informasi Publik
Ukuran keberhasilan:
a. Diterbitkannya revisi Peraturan Komisi Informasi No. 1 Tahun 2013 tentang Prosedur Penyelesaian Sengketa Informasi Publik (Perki No. 1 Tahun 2013).
Revisi Peraturan ini juga ikut memuat ketentuan/panduan Komisi Informasi yang mengatur mengenai kriteria Pemohon Informasi.
b. Terbitnya surat edaran dari Ketua Komisi Informasi Provinsi/Kabupaten/Kota untuk melaksanakan revisi Perki No. 1 Tahun 2013.
c. Terbitnya Laporan Tahunan Komisi Informasi Provinsi/Kabupaten/Kota yang disampaikan kepada Komisi Informasi Pusat pada triwulan Pertama tahun kerja berikutnya.</t>
  </si>
  <si>
    <t>Penerbitan dan publikasi  Standar Operasional Prosedur (SOP) layanan publik dan Standar Pelayanan (SP) layanan publik.
Ukuran keberhasilan: 
100% K/L sudah menghasilkan dan mempublikasikan SOP dan SP layanan publik.</t>
  </si>
  <si>
    <t>Implementasi layanan publik  Standar Operasional Prosedur (SOP) dan Standar Pelayanan (SP) layanan publik yang penyusunannya melibatkan masyarakat.
Ukuran keberhasilan:
a. Terbitnya SP (termasuk klausul keterlibatan masyarakat) di lingkup layanan penerbitan izin usaha di sektor perdagangan, industri, dan kehutanan.
b. Terlaksananya SP yang melibatkan publik di lingkup 20 K/L.</t>
  </si>
  <si>
    <t>Pembuatan dan pengembangan sistem Portal Open Data yang berfungsi dalam menyediakan layanan satu atap untuk publikasi data oleh pemerintah dan konsumsi data oleh publik.
Ukuran keberhasilan: 
a. Terbangunnya sistem portal Open Data yang terintegrasi di 20 K/L.
b. Evaluasi pemanfaatan Open Data oleh publik di 20 K/L.</t>
  </si>
  <si>
    <t>Penerbitan ketentuan PP/Perpres menyangkut mekanisme penyampaian dan tindak lanjut pengaduan masyarakat
Ukuran keberhasilan:
a. Tersiapkannya infrastruktur pengaduan pelayanan publik yang terintegrasi di 50 provinsi/kab/kota sebagai pilot project.
b. Terlaksananya pilot project integrasi pengaduan pelayanan publik di 50 provinsi/kab/kota.
c. Hasil evaluasi pemanfaatan pengaduan pelayanan publik oleh masyarakat di pilot project tersebut.</t>
  </si>
  <si>
    <t>Pelaksanaan monitoring kualitas pelayanan publik melalui mekanisme pemeringkatan kualitas layanan
Ukuran keberhasilan:
a. Terselenggaranya kompetisi inovasi layanan publik SINOVIK 2015.
b. Terjadinya replikasi hasil kompetisi inovasi pelayanan publik tahun 2014 di 10 sektor pelayanan publik.</t>
  </si>
  <si>
    <t>Jumlah daerah yang telah melakukan penerbitan SP sebagai acuan kualitas pelaksanaan layanan publik
Ukuran keberhasilan:
100% Pemerintah Daerah (Prov/Kab/Kota) yang telah menyusun SP.</t>
  </si>
  <si>
    <t>Pemerintah Daerah yang memiliki dan mengoperasionalkan peran BPRS (Badan Pengawas Rumah Sakit).
Ukuran keberhasilan:
Terbentuknya BPRS Provinsi sebanyak 20% dari total Provinsi yang memiliki minimal 10 RS di tahun 2015 (kumulatif 6 Provinsi).</t>
  </si>
  <si>
    <t>Pengembangan dan implementasi sistem layanan publik, saluran informasi, aspirasi, dan pengaduan (SIAP Kementerian Kesehatan)
Ukuran keberhasilan:
a. Tersosialisasinya strategi integrasi pengaduan pelayanan kesehatan di 3 RS Vertikal dan 3 UPT.
b. Terintegrasinya SIAP dengan LAPOR dan sosial media.
c. Terimplementasinya komunikasi publik melalui SIAP sebanyak 300 permintaan informasi dan pengaduan (disampaikan pkl 16:00 s/d 08:00) per
bulan.</t>
  </si>
  <si>
    <t>Pengembangan sistem layanan darurat bagi publik
Ukuran keberhasilan:
a. Terbangunnya sistem kegawatdaruratan di 5 Provinsi.
b. Terbangunnya sistem Call Center 119 yang terintegrasi dengan rumah sakit di 3 Provinsi.</t>
  </si>
  <si>
    <t>Transparansi proses penyelesaian pengaduan masyarakat.
Ukuran keberhasilan:
a. Terpublikasinya mekanisme pengelolaan pengaduan masyarakat melalui PID Polri.
b. Terpublikasinya data dan proses penyelesaian pengaduan masyarakat bulan Januari s/d Desember 2015.</t>
  </si>
  <si>
    <t>Penyederhanaan prosedur dan pelaksanaan layanan pengurusan SIM, STNK dan BPKB berkualitas secara online
Ukuran keberhasilan:
1. SIM:
a. Terimplementasinya pelayanan SIM perpanjangan secara online disertai informasi status identitas pemohon SIM di 34 Provinsi (37 kota besar/ 47 satpas);
b. MoU Kakorlantas Polri dengan Dirjen Kependudukan dan Catatan Sipil Kemendagri tentang integrasi e-KTP;
c. Terlaksananya sertifikasi penguji SIM sebanyak 1,049 personil (dalam 5 gelombang);
d. Diterbitkannya peraturan Kakorlantas tentang mekanisme perpanjangan SIM secara online.
2. STNK dan BPKB:
a. Terimplementasinya pelayanan pembayaran khusus pajak tahunan STNK secara online di 4 Propinsi (Jawa Tengah, Jawa Barat, Jawa Timur, dan SumSel);
b. MoU antara Polri dengan Bank Rakyat Indonesia tentang sistem pembayaran;
c. Teridentifikasinya data kendaraan bermotor per jenis kendaraan di 34 Provinsi.</t>
  </si>
  <si>
    <t>Pengawasan pelayanan publik kepolisian oleh publik melalui CCTV
Ukuran keberhasilan:
Tergelarnya sistem pengawasan di bidang pengaturan arus lalu lintas melalui
CCTV antara lain: informasi kecelakaan lalu lintas dan kejahatan jalan raya di
17 Polda (PMJ, Jateng, Jabar, Jatim, DIY, Bali, Sumsel, Riau, Jambi, Lampung,
Kaltim, Sulsel, Kalbar, Kalsel, Sultra, NTB).</t>
  </si>
  <si>
    <t>Pembangunan sistem pendataan dan analisa kecelakaan lalu lintas terintegrasi (IRSMS), yang meliputi:
1. Data fatalitas kecelakaan secara detail 
2. Trafick accident black spot;
3. Data kecelakaan terintegrasi dengan kementerian terkait;
4. Tersusunnya strategis planning pencegahan kecelakaan nasional antar instansi terkait.
Ukuran keberhasilan:
a. Publikasi data kecelakaan secara online di 32 Polda.
B. Sistem dapat diakses oleh Bappenas, Kemenhub, KemenPU, dan Kemenkes.</t>
  </si>
  <si>
    <t xml:space="preserve">Implementasi Black list berbasis perusahaan/personal yang berlaku secara nasional
Ukuran keberhasilan:
Diterapkannya Sistem Aplikasi Tracking Black List yang dapat diakses oleh umum sehingga stakeholder dapat dengan mudah dan realtime memantau tindak lanjut terhadap surat terkait Daftar Hitam yang telah dikirimkan ke
LKPP.
</t>
  </si>
  <si>
    <t>1. Tersedianya data harga kebutuhan pokok di 33 Ibu Kota Provinsi.
2. Harga barang penting/strategis di 33 Ibu Kota Provinsi.
Ukuran keberhasilan:
a. Tersedianya laporan harian harga barang kebutuhan pokok = 246 laporan
b. Tersedianya laporan mingguan harga barang penting = 48 laporan
c. Tersedianya laporan bulanan harga barang kebutuhan pokok = 12 laporan
d. Terpublikasikannya harga harian barang kebutuhan pokok melalui website Kemendag dan RRI = 246 laporan
e. Terpublikasikannya harga harian barang kebutuhan pokok melalui TVRI = 171 laporan</t>
  </si>
  <si>
    <t>Meningkatkan kapasitas pengelolaan dan pembinaan bagi organisasi kepemudaan
Ukuran keberhasilan:
a. Fasilitasi 170 organisasi kepelajaran, kemahasiswaan, dan kepemudaan yang dalam memenuhi standar minimal organisasi kepemudaan.
B. Pembinaan 625 orang pengelola organisasi kepelajaran, kemahasiswaan, dan kepemudaan dalam pelatihan manajemen dan perencanaan program pelayanan kepemudaan.</t>
  </si>
  <si>
    <t>Implementasi Sistem Informasi Pertanahan agar dapat dimanfaatkan oleh publik baik melalui publikasi dalam website dan peningkatan kualitas layanan pertanahan
Ukuran keberhasilan:
a) Terlaksananya publikasi 30 jenis layanan pertanahan secara online di
website BPN.</t>
  </si>
  <si>
    <t>Peningkatan pemanfaatan data pertanahan melalui integrasi data dengan K/L terkait dan publikasi data pertanahan kepada publik
Ukuran keberhasilan:
a) Integrasi data pertanahan dengan 3 K/L/Pemda dilaksanakan dengan menggunakan pelayanan akses data berbasis webservice, yaitu suatu sistem
pencarian atau pengiriman data yang tidak terpengaruh oleh platform sehingga data yang dihasilkan dapat dikombinasikan dan diolah kembali oleh aplikasi milik K/L/Pemda pemanfaat, data service tidak bisa diakses masyarakat umum.
b) Publikasi pemetaan online melalui website www.bpn.go.id dengan mencakup kota-kota besar di wilayah Jawa dan Bali.</t>
  </si>
  <si>
    <t>Publikasi informasi pengiriman TKI menyangkut statustik pengiriman, kepulangan dan kasus yang terjadi dalam website
Ukuran keberhasilan:
Terpublikasikannya integrasi pelayanan (business process) secara online.</t>
  </si>
  <si>
    <t>Publikasi informasi pengiriman TKI menyangkut statistik pengiriman, kepulangan dan kasus yang terjadi dalam website
Ukuran keberhasilan:
a. Terpublikasinya 50 perusahaan yang membuka lowongan pekerjaan di jobsinfo.
B. Terpublikasinya 3,600 lowongan pekerjaan di jobsinfo.</t>
  </si>
  <si>
    <t>Terbentuknya perwakilan PPTKIS di satu negara di luar negeri sebagai pemberi informasi lengkap, pembina, dan help desk bagi para TKI yang bekerja di luar negeri.
Ukuran keberhasilan:
Terpublikasikannya laporan pengaduan melalui website.</t>
  </si>
  <si>
    <t>Publikasinya informasi haji dan umroh, serta pelaporan setoran BPIH
Ukuran keberhasilan: 
Tersedianya informasi haji berbasis peserta individual melalui website meliputi estimasi keberangkatan, biaya penyelenggaraan haji dan asumsi nilai tukar dolar dalam tahun berjalan. (Jemaah dapat melihat perkiraan berapa besar
jumlah yang harus dilunasi).</t>
  </si>
  <si>
    <t>a. Publikasinya informasi layanan pernikahan meliputi mekanisme/prosedur, biaya dan waktu layanan melalui poster serta tersedianya sistem pengaduan di  Kantor Urusan Agama di Kabupaten/Kotamadya seluruh Provinsi Jawa, Sumatera dan Bali
b. Terintegrasi dengan dukcapil.
Ukuran keberhasilan:
1. Tersedianya informasi layanan pernikahan yang meliputi prosedur, biaya dan waktu layanan melalui poster di setiap KUA pada Provinsi Aceh, Sumatera Barat, Sumatera Selatan, Riau, Kep. Riau, Lampung, Jawa Barat, DKI Jakarta, Jawa Tengah, Jawa Timur, Kalimantan Timur, Kalimantan Barat, Sulawesi Selatan, Sulawesi Utara, Bali, dan NTB.
2. Terpublikasikannya informasi layanan pernikahan yang meliputi prosedur, biaya, dan waktu layanan melalui website Kemenag Pusat, Website Ditjen Bimas Islam, website seluruh Kanwil Kemenag Provinsi.
3. Tersedianya sistem pengaduan masyarakat tentang layanan pernikahan melalui SMS Kemenag Kabupaten/Kota pada Provinsi Aceh, Sumatera Barat, Sumatera Selatan, Riau, Kep. Riau, Lampung, Jawa Barat, DKI Jakarta, Jawa Tengah, Jawa Timur, Kalimantan Timur, Kalimantan Barat, Sulawesi Selatan, Sulawesi Utara, Bali, dan NTB.
4. Terbentuknya Satuan Tugas (Satgas) tentang Peningkatan Pelayanan dan Pengendalian Gratifikasi pada setiap Kanwil Kemenag Provinsi Aceh, Sumatera Barat, Sumatera Selatan, Riau, Kep. Riau, Lampung, Jawa Barat, DKI Jakarta, Jawa Tengah, Jawa Timur, Kalimantan Timur, Kalimantan Barat, Sulawesi Selatan, Sulawesi Utara, Bali, dan NTB.</t>
  </si>
  <si>
    <t>Transparansi informasi menyangkut Volume Produksi Sektor Ekstraktif (Migas dan Tambang), Kontrak migas (KKKS) dan minerba (KK, PKP2B dan IUP) serta pemberian izin usaha pertambangan (IUP) dalam setiap tahapannya
Ukuran keberhasilan:
Penambahan akses bagi Pemerintah Daerah sebanyak 250 titik.</t>
  </si>
  <si>
    <t>Transparans  penerimaan  sumber daya alam migas &amp; pertambangan melalui EITI
Ukuran keberhasilan:
Terpublikasikannya laporan hasil rekonsiliasi inisiatif transparansi industri ekstratif (EITI) dari sektor migas dan pertambangan untuk TA 2012 dan TA 2013.</t>
  </si>
  <si>
    <t>Transparansi pelaksanaan reklamasi dan pasca tambang dalam setiap tahapannya di sector migas dan minerba, serta dana Jaminan Reklamasi (Minerba) dan ASR (Migas)
Ukuran keberhasilan:
Terpublikasikannya Dana yang terkumpul dari kegiatan ASR dalam laporan tahunan SKK Migas dan terpublikasikannya mekanisme pencairan jaminan reklamasi pada website Ditjen Minerba.</t>
  </si>
  <si>
    <t>Publikasi data pelepasan dan transfer kandungan polutan dari aktivitas industri yang dapat diakses setiap waktu, secara interaktif dalam format yang mudah dicerna masyarakat awam di 1 pilot project pencemaran air dan 1 pilot project pencemaran udara.
Ukuran keberhasilan:
a) Terlaksananya 1 pilot project keterbukaan informasi tentang pencemaran air dan tersusunnya rancangan sistem pemantauan kualitas udara industri di daerah terdampak yang mempublikasikan kualitas air dan udara secara
interaktif dan serta merta (real time) dalam website KLH.
b) Terlaksananya sosialisasi mengenai data tersebut kepada masyarakat terdampak melalui media yang dapat diakses.</t>
  </si>
  <si>
    <t>Implementasi UU KIP dan mandat keterbukaan di UU Sektoral baik dalam hal informasi yang bersifat proaktif maupun reaktif di 50% tingkat provinsi (SKPD terkait LH, Kehutanan, Perkebunan, dan Pertambangan di 10 Provinsi).
Ukuran keberhasilan:
a) Terlaksananya dukungan SKPD terkait LH, Kehutanan dan Pertambangan di 10 Pemerintah Provinsi merespon 80% permohonan informasi dari publik sebagaimana UU KIP.
b) Tersedianya replikasi terhadap Daftar Informasi Publik tingkat nasional (sektor lingkungan hidup, kehutanan, perkebunan, dan pertambangan) sampai dengan verifikasi dokumen (penajaman dari Permen LH No. 6 Tahun 2011) di 10 Provinsi.
c) Tersedianya sistem publikasi dokumen AMDAL dan bisa diaplikasikan di website 10 Pemerintah Provinsi.</t>
  </si>
  <si>
    <t>Publikasi informasi mekanisme keterlibatan publik disertai dengan pelibatan dalam proses penerbitan izin AMDAL
Ukuran keberhasilan:
a) Tersedianya instrumen pemantauan sosial pelibatan masyarakat dalam proses pembuatan AMDAL dan Izin Lingkungan.
b) Tersusunnya laporan monitoring dan evaluasi implementasi pada poin (a) dari masyarakat sipil dan dari Pemerintah Pusat.</t>
  </si>
  <si>
    <t>Implementasi dan publikasi informasi Rencana Aksi Nasional (RAN) Pemenuhan Hak Penyandang Disabilitas tahun 2014-2023
Ukuran keberhasilan:
a. Terpublikasikannya RAN HAM yang berperspektif RAN Penyandang Disabilitas.
b. Terpublikasikannya rekap data penerima Asistensi Sosial Penyandang Disabilitas Berat (ASPDB) tahun 2015, dan termasuk cara penanganannya berdasarkan Pedoman Pelaksanaan Pemberian Asistensi Sosial Penyandang Disabilitas Berat.</t>
  </si>
  <si>
    <t>Publikasi informasi website terkait layanan kesehatan jiwa; serta implementasi program pengembangan komunitas peduli penyandang kesehatan jiwa melalui kerjasama antara pemerintah dengan komunitas publik.
Ukuran keberhasilan:
a. Pengembangan komunitas peduli kesehatan jiwa di 10 Provinsi.
b. Publikasi informasi fasilitas layanan kesehatan yang melayani ODGJ melalui website Kemenkes.
c. Terlaksananya kampanye publik menyangkut informasi kesehatan jiwa di 10 Provinsi.</t>
  </si>
  <si>
    <t>Implementasi pilot project di "Desaku Menanti" meliputi program pembekalan dan bimbingan sosial serta kemandirian, dengan melibatkan kerjasama publik (TKSK).
Ukuran keberhasilan:
a. Terlaksananya implementasi lanjutan pilot project "Desaku Menanti" tahap II di Provinsi DI Yogyakarta dan Jawa Timur untuk rehabilitas sosial
gelandangan, pengemis, dan pemulung, Target sasaran 2015 mencakup 85 KK meliputi program pembekalan dan bimbingan sosial serta kemandirian ekonomi agar lebih berdaya, melalui pengelolaan kolaboratif bersama publik.
b. Terpublikasikannya pelaksanaan dan evaluasi implementasi pilot project "Desaku Menanti" di website Kementerian Sosial.</t>
  </si>
  <si>
    <t>Penguatan peran komunitas masyarakat dalam pelestarian ekosistem mangorve dengan pemberdayaan masyarakat pesisir melalui upaya rehabilitasi dan pemeliharaan ekosistem mangorve serta alternatif usaha masyarakat setempat.
Ukuran keberhasilan:
Terinventarisasinya daerah untuk pemberdayaan komunitas masyarakat pesisir dalam menjaga/ melestarikan mangrove dan pengenalan alternatif
usaha terkait pengembangan kawasan mangrove di 5 daerah pesisir Kabupaten/Kota.</t>
  </si>
  <si>
    <t>Penguatan ekonomi masyarakat melalui pemberdayaan komunitas masyarakat dalam kawasan terintegrasi
Ukuran keberhasilan:
a. Klasifikasi daerah yang berhasil dalam pelaksanaan P4S
b. Publikasi proses, keberhasilan, contact person P4S melalui website
c. Optimalisasi peran dan fungsi P4S dalam mendorong penguatan ekonomi masyarakat melalui pemberdayaan masyarakat untuk membentuk pilot project di 10 lokasi percontohan:
1) P4S Tani Makmur Kab. Pasuruan- Jawa Timur
2) P4S Amulat, Kab. Gunungkidul- DIY
3) P4S Karya Mandiri, Kab. Deli Serdang- Sumatara Utara
4) P4S Tranggulasi, Kab. Semarang-Jawa Tengah
5) P4S Tunas Baru, Kab. Pandeglang-Banten
6) P4S Mahkota Tani, Kab. Minahasa- Sulawesi Utara
7) P4S Alam Cemerlang Sejahtera, Pontianak-Kalimantan Barat
8) P4S Karya Baru Mandiri, Kab. Kota Waringin-Kalimantan Tengah</t>
  </si>
  <si>
    <t>Pengelolaan Sampah Berbasis Komunitas di Pasar Percontohan
Ukuran keberhasilan:
50 pasar mendapatkan pemberdayaan terpadu nasional.</t>
  </si>
  <si>
    <t>Pengenalan dunia pertanian pada generasi muda melalui kegiatan pelatihan Agri Training Camp (ATC) di 10 Balai Pelatihan Pertanian.
Ukuran keberhasilan:
Terselenggaranya program Agri Training Camp di 10 Balai Pelatihan Pertanian, dengan target peserta siswa SMP/ SMA adalah 30 orang setiap Balai Pelatihan Pertanian.</t>
  </si>
  <si>
    <t>Pengoptimalan fungsi Balai Penyuluhan di tingkat Kecamatan sebagai sarana pemberdayaan komunitas pertanian (petani, ahli pertanian, dan pemerintah) untuk merumuskan program baru pertanian.
Ukuran keberhasilan:
Terlaksananya fasilitasi Balai Penyuluhan di tingkat kecamatan sebagai posko pembangunan pertanian di 1,500 unit.</t>
  </si>
  <si>
    <t>Belum ada a dan b.</t>
  </si>
  <si>
    <t>Sesuai data dukung</t>
  </si>
  <si>
    <t xml:space="preserve">Klaim </t>
  </si>
  <si>
    <t>Status Capaian</t>
  </si>
  <si>
    <t>Komisi Informasi yang sudah terbentuk hingga saat ini berjumlah 29 provinsi . Catatan: kurang empat provinsi dari target 2015 yang disepakati bersama.</t>
  </si>
  <si>
    <t>Informasi dari KIP sejak awal tahun 2015: Revisi UU No. 14 Tahun 2008 tentang Keterbukaan Informasi Publik tidak termasuk di dalam 37 RUU Prioritas Prolegnas 2015 di DPR. Oleh karena itu rencana aksi a dan b tidak bisa terealisasi di 2015.</t>
  </si>
  <si>
    <r>
      <t xml:space="preserve">Br ada 33 KL yang menghasilkan SP Layanan Publik. </t>
    </r>
    <r>
      <rPr>
        <b/>
        <i/>
        <sz val="11"/>
        <color indexed="8"/>
        <rFont val="Calibri"/>
        <family val="2"/>
      </rPr>
      <t>Perlu mencari total keseluruhan jumlah K/L.</t>
    </r>
  </si>
  <si>
    <t>Sesuai data dukung. 
a. Portal Data Indonesia (data.go.id) telah tersambung ke 31 instansi dengan rincian: 14 Kementerian; 10 Lembaga; 3 Pemda (Pemprov DKI Jakarta, Pemkot Bandung, Pemkab Bojonegoro); 1 BUMN (PT. KAI); 3 instansi/organisasi/sumber data lainnya: EITI, LAPOR!, Indodapoer.
Instansi yang terintegrasi dalam Portal Data Indonesia dipublikasikan secara online: http://data.go.id/organization.
b. Evaluasi tata kelola data termasuk implementasi Open Data di Indonesia terlaksana melalui Penjaringan Aspirasi (survei) dalam rangka penyusunan Rencana Aksi Open Government Indonesia 2016 pada tanggal 4-13 Desember 2015. Dalam survei tersebut terdapat satu section khusus berisi serangkaian pertanyaan terkait tata kelola data pemerintah dalam konteks transparansi dan partisipasi publik. Pemerintah Indonesia juga secara sukarela mengikuti assessment global yang diikuti berbagai negara untuk Open Data yang diselenggarakan World Wide Web Foundation (Open Data Barometer), OKFN, dan OECD Open Data Review. Hasil komparasi Indonesia dengan negara-negara akan dijadikan salah satu masukan evaluasi untuk menyusun langkah optimalisasi kedepannya.</t>
  </si>
  <si>
    <t>Merujuk pada laporan capaian renaksi terkait Lapor di no 7.</t>
  </si>
  <si>
    <t>Sesuai data dukung.
Target keterhubungan dengan 25 Pemprov/Pemkab/
Pemkot tidak tercapai. Di level pemda, sebelumnya LAPOR! telah terhubung dengan: 1. Pemprov DKI Jakarta; 2. Pemkot Bandung; 3. Pemkab Indragiri Hulu; 4. Pemkab Bojonegoro; 5. Pemkab Gorontalo; 6. Pemkab Parigi Moutong.
Sedangkan keterhubungan yang dilakukan atas fasilitasi dari Ombudsman adalah: 1. Pemprov Aceh; 2. Pemprov Sumatera Barat; 3. Pemprov Lampung; 4. Pemprov Jawa Barat; 5. Pemprov DIY; 6. Pemprov Bali; 7. Pemprov NTB; 
8. Pemprov Sulawesi Selatan.
Tantangan utama yang dihadapi: Tertundanya penandatanganan Nota Kesepahaman Bersama antara Kantor Staf Presiden, Kementerian PAN-RB, dan Ombudsman RI karena terjadi pergantian pimpinan di Kantor Staf Presiden sehingga dibutuhkan penyesuaian ulang (internalisasi, penjadwalan, dll). Sebagai gantinya, LAPOR! fokus pada keterhubungan dengan instansi dan satker di level pemerintah pusat.
Kondisi keterhubungan saat ini: 
Kementerian: sudah terhubung seluruhnya; Lembaga pemerintah non kementerian: sudah terhubung seluruhnya; Lembaga negara: MA, BI, OJK, Ombudsman RI; BUMN: 70; Perwakilan RI di Luar Negeri: 60; Swasta: 6; Unit kerja (sekitar 1000-an di pusat dan daerah).
Selengkapnya instansi yang telah terhubung di LAPOR! telah tercantum seluruhnya di www.lapor.go.id</t>
  </si>
  <si>
    <t>Simposium Inovasi Pelayanan Publik Nasional 2015 diadakan pada 14-16 Juni 2015 di Sidoarjo. Dua inovasi Sinovik 2015 berhasil terpilih menjadi juara 2 dan 3 finalis United Nations Public Service Award (UNPSA) 2015 pada 23-26 Juni 2015 di Medellin, Colombia.
Tidak terjadi replikasi hasil kompetisi sinovik 2014 di tahun 2015.</t>
  </si>
  <si>
    <t>236 out of 548 Pemerintah Daerah telah menyusun Standar Pelayanan.</t>
  </si>
  <si>
    <t>Sesuai data dukung. Selama tahun 2015, telah terbentuk 7 BPRS Provinsi, yaitu Sumatera Utara, Lampung, Bali, NTT, Maluku, Gorontalo, Jawa Barat.</t>
  </si>
  <si>
    <t>Target tercapai dan data dukung mencukupi.</t>
  </si>
  <si>
    <t>Target tercapai dan data dukung mencukupi.
a. Sosialisasi telah dilakukan yang didukung dengan dokumen undangan, absensi, dan notulen.
b. Sudah terintegrasi secara interna antara SIAP dengan Lapor.
c. Target minimal tanggapan di luar jam operasional tercapai.</t>
  </si>
  <si>
    <t>Data dukung yang diberikan hanya berisi informasi rekap pengaduan masyarakat. Data dukung tidak menjelaskan capaian di poin a dan b. Telah coba dilakukan cek lebih lanjut ke alamat website yang diberikan - humas.polri.go.id, untuk memastikan target capaian, tetapi website tidak dapat diakses hingga (13/1/16).</t>
  </si>
  <si>
    <t>Pengembangan sistem penyelesaian pelanggaran lalu lintas secara online
Ukuran keberhasilan:
a. Uji coba peralatan sistem kartu tanda tilang atau Electronic Traffic Law Enforcement (ETLE) di Polda Metro Jaya (PMJ).
b. Implementasi informasi kehilangan kendaraan secara online.</t>
  </si>
  <si>
    <t>a. Uji coba sudah berjalan.
b. Implementasi informasi kehilangan sudah dilakukan melalui email, tetapi data dukung (berupa screen shot email) belum dapat membuktikan bahwa sistem ini sudah berjalan secara online.</t>
  </si>
  <si>
    <t xml:space="preserve">Implementasi SIM sudah dan poin 2b sudah dijalankan. Tidak ada data dukung untuk poin 2a dan c. </t>
  </si>
  <si>
    <t>Sudah ada 8 dari 17 sistem pengawasan CCTV yang dapat diakses publik melalui situs National Traffic Management Center (NTMC) Polri.</t>
  </si>
  <si>
    <t xml:space="preserve">Target publikasi data kecelakaan tercapai dan data dukung mencukupi. Namun demikian data dukung tidak memberikan informasi terkait poin b.
</t>
  </si>
  <si>
    <t>Target tercapai. Aplikasi tracking black list sudah dapat digunakan.</t>
  </si>
  <si>
    <t>Target tercapai. Data dukung mencukupi.</t>
  </si>
  <si>
    <t>Menurut data dukung yang dilampirkan hanya terdapat 110 daftar organisasi kepemudaan penerima fasilitasi.</t>
  </si>
  <si>
    <t xml:space="preserve">Sudah ada 72 jenis layanan yang terpublikasikan secara online di website BPN. </t>
  </si>
  <si>
    <t>Target tercapai. Data dukung mencukupi. 
a. Lembaga yang sudah memanfaatkan data pertanahan melalui webservice adalah Dirjen Pajak  dan Dirjen Anggaran (KemKeu), Kemendagri, dan Pemda. 
b. Publikasi pemetaan bisa dilihat di peta.bpn.go.id</t>
  </si>
  <si>
    <t>Target tercapai sejak 2014. Data dukung mencukupi.</t>
  </si>
  <si>
    <t xml:space="preserve">Target tercapai. Data dukung mencukupi. </t>
  </si>
  <si>
    <t>Target tercapai. Data dukung mencukupi. (Catatan: Infografis layanan nikah tidak bisa diakses ketika periode verifikasi 13/1/16).</t>
  </si>
  <si>
    <t>Target tercapai. Launching laporan hasil rekonsiliasi industri ekstraktif (EITI) Indonesia Tahun 2012 dan Tahun 2013 telah dilaksanakan pada tanggal 23 November 2015 di Ruang Graha Sawala, Kemenko Perekonomian, Jakarta. Publikasi lengkap Laporan EITI Indonesia 2012-2013 dapat diunduh di http://eiti.ekon.go.id/laporan-eiti-2012-2013.</t>
  </si>
  <si>
    <t>Target tercapai. Telah ditambahan akses bagi 250 user pada aplikasi MOMI. Data dukung mencukupi.</t>
  </si>
  <si>
    <t>Transparansi pelaksanaan renegosiasi Kontrak Karya (KK) dan PKP2B sesuai amanat UU Minerba serta pelaksanaan dan pengawasan hilirisasi pasca 13 Januari 2014
Ukuran keberhasilan:
Penambahan fasilitas pengaduan di Ditjen Minerba melalui penyiapan fasilitas Call Centre .</t>
  </si>
  <si>
    <t xml:space="preserve">Target tercapai. Telah tersedia penambahan fasilitas pada Call Centre di Ditjen Minerba. </t>
  </si>
  <si>
    <t>Transparansi pelaksanaan pengadaan di sektor hulu migas dan minerba dalam setiap tahapannya
Ukuran keberhasilan:
a. Dilaksanakannya pengadaan barang dan jasa yang dibiayai oleh APBN dengan menggunakan e-procurement. SKK Migas mempublikasikan tata kerja pengadaan barang yang dilaksanakan oleh KKKS.
b. Penambahan fasilitas pengaduan di Ditjen Minerba melalui penyiapan fasilitas Call Centre dan beroperasinya Call Centre dan War Room Ditjen
Migas.
c. Evaluasi pelaksanaan whistleblower KESDM.</t>
  </si>
  <si>
    <t>Target tercapai. Tidak ditemukan data dukung evaluasi pelaksanaan whistleblower KESDM.</t>
  </si>
  <si>
    <t xml:space="preserve">Target tercapai. Data dukung mencukupi. (Catatan: Dalam data dukung terkait Komunitas Peduli Kesehatan Jiwa hanya tercantumkan nama komunitas dan tahun berdirinya komunitas tersebut. Tidak ditemukan data dukung terkait Pengembangan Komunitas atau tautan yang memperjelas komunitas-komunitas tersebut. Aplikasi Sehat Jiwa tidak dapat ditemukan oleh verifikator di landing page KemKes.
</t>
  </si>
  <si>
    <t xml:space="preserve">Pelaksanaan implementasi pengembangan model Rehabilitasi Sosial gelandangan, pengemis dan pemulung melalui program "Desaku Menanti" di DI Yogyakarta dan Provinsi Jawa Timur Tahap II sudah dilaksanakan. Dari total target sasaran 85 KK yang terealisasi sebanyak 55 KK, 30 KK yang belum terealisasi disebabkan tidak tersedianya cukup lahan yang disediakan oleh Pemda setempat untuk menunjang program ini </t>
  </si>
  <si>
    <t>Target tercapai. Data dukung mencukupi. Untuk publikasi proses, keberhasilan dan Contact Person P4S sudah diupload di website http//petaniswadaya.com.</t>
  </si>
  <si>
    <t>Telah tersedia laporan pemberdayaan terpadu nasional untuk 50 pasar rakyat. Data dukung mencukupi.</t>
  </si>
  <si>
    <t>Telah dilaksanakan Diklat ATC di 10 UPT Pelatihan dengan total peserta 395 orang selama tahun 2015. Data dukung mencukupi.</t>
  </si>
  <si>
    <t>Telah dilaksanakan fasilitas di 1500 unit BP3K sepanjang tahun 2015. Data dukung mencukupi.</t>
  </si>
  <si>
    <t>Tabel Capaian Rencana Aksi Open Government Indonesia 2015</t>
  </si>
  <si>
    <t>Tercapai</t>
  </si>
  <si>
    <t>Tidak Tercapai</t>
  </si>
  <si>
    <t>Status Ketercapaian</t>
  </si>
  <si>
    <t>Persentase</t>
  </si>
  <si>
    <t>Status</t>
  </si>
  <si>
    <t>Jumlah</t>
  </si>
  <si>
    <t>Usulan Verifikator</t>
  </si>
  <si>
    <t>Belum melapor.</t>
  </si>
  <si>
    <t>Pemberdayaan masyarakat dalam upaya penanganan bermasalah (miskin - disability - berkebutuhan khusus)</t>
  </si>
  <si>
    <t>Tidak dilaporkan dan data dukung tidak tersedia.</t>
  </si>
  <si>
    <t>Rata-rata ketercapaian</t>
  </si>
  <si>
    <t>Total komitmen 2015</t>
  </si>
  <si>
    <t>Capaian</t>
  </si>
  <si>
    <t>1.  </t>
  </si>
  <si>
    <t>Implementasi publikasi layanan  Informasi Bidang Koordinasi Kesra
Ukuran keberhasilan:
a. Terbit dan terpublikasinya SOP Layanan Informasi Publik dan Daftar Informasi Publik Kemenko Kesra pada situs Kemenko Kesra
b. Tersedianya informasi publik sesuai Daftar Informasi Publik pada situs Kemenko Kesra
c. Terlaksananya dan dipublikasinya hasil evaluasi pemanfaatan informasi publik pada situs Kemenko Kesra.</t>
  </si>
  <si>
    <t>Kemenko Kesra (atau sekarang PMK) telah menyediakan dan menerbitkan informasi publik yang wajib disediakan dan diumumkan secara berkala walaupun belum lengkap. Ini merupakan komitmen Kemenko untuk meningkatkan transparansi dan akuntabilitas publik dalam bentuk peningkatan akses informasi publik melalui situs Kementerian  (http://www.kemenkopmk.go.id/informasipublik)</t>
  </si>
  <si>
    <t>2.  </t>
  </si>
  <si>
    <t>Terbentuknya Komisi Informasi Daerah di seluruh provinsi sebagaimana UU No.14 tahun 2008
Ukuran keberhasilan:
Terbentuknya Komisi Informasi Daerah di 24 Provinsi</t>
  </si>
  <si>
    <t>Ini adalah bentuk komitmen untuk membawa keterbukaan informasi publik ke level sub-nasional/provinsi. Sampai dengan GSAR ini difinalisasi sudah terbentuk 27 KID dari seluruh 34 provinsi (http://www.komisiin formasi.go.id/category/view/ki-provinsi).</t>
  </si>
  <si>
    <t>3.  </t>
  </si>
  <si>
    <t>Implementasi ketentuan/pedoman teknis menyangkut perlindungan Badan Publik dalam memberikan pelayanan informasi
Ukuran keberhasilan:
Diterbitkannya ketentuan/panduan Komisi Informasi Pusat mengatur kriteria pemohon informasi</t>
  </si>
  <si>
    <t>Kriteria Pemohon Informasi disusun untuk melindungi KIP sebagai badan publik dalam memberikan pelayanan informasi.  Draft panduan sudah tersedia, namun belum bisa dirampungkan karena banyak respons pro dan  kontra dari publik yang perlu dikonsolidasi. KIP berharap untuk menyelesaikan panduan tersebut paling lambat Mei 2015. Namun demikian ada dua Peraturan Komisi Informasi yang sampai saat ini masih relevan dalam mengatur hal-hal berkaitan dengan Pemohon Informasi, yakni Perki Nomor 1  Tahun 2013 (Pasal 4, 9, 11, dan 17). Dalam kaitannya dengan pelaksanaan Pemilu, KIP juga menerbitkan Perki Nomor  1 Tahun 2014 (Pasal 4, 9, dan 10) yang mengatur standar layanan dan prosedur penyelesaian sengketa informasi selama masa pemilihan umum.</t>
  </si>
  <si>
    <t>4.  </t>
  </si>
  <si>
    <t>Pelaksanaan revisi UU No.14 tahun 2008 tentang Keterbukaan Informasi Publik
Ukuran keberhasilan:
Terlaksananya kajian revisi UU KIP</t>
  </si>
  <si>
    <r>
      <t xml:space="preserve">Beberapa pasal di dalam UU Keterbukaan Informasi  Publik (UU No.14/ 2008) dianggap perlu direvisi  karena jika tidak dianggap bisa melemahkan kinerja Komisi Informasi. Kajian akademis untuk melaksanakan revisi sudah dilakukan dan sedang  dalam proses </t>
    </r>
    <r>
      <rPr>
        <i/>
        <sz val="11"/>
        <color indexed="8"/>
        <rFont val="Calibri"/>
        <family val="2"/>
      </rPr>
      <t xml:space="preserve">Judicial Review </t>
    </r>
    <r>
      <rPr>
        <sz val="11"/>
        <color theme="1"/>
        <rFont val="Calibri"/>
        <scheme val="minor"/>
      </rPr>
      <t>oleh Mahkamah  Konstitusi dan sedang menunggu keputusan akhir.</t>
    </r>
  </si>
  <si>
    <t>5.  </t>
  </si>
  <si>
    <t>Penerbitan dan publikasi  Standar Operasional Prosedur (SOP) layanan publik dan Standar Pelayanan (SP) layanan publik.
Ukuran keberhasilan: 
75% K/L sudah menghasilkan dan mempublikasikan SOP dan SP layanan publik.</t>
  </si>
  <si>
    <t xml:space="preserve">Penilaian terakhir yang dilakukan oleh KemenPANRB adalah sampai dengan tahun 2013 (capaian tahun 2013 adalah 85%). Di tahun 2014 KemenPANRB mengeluarkan PermenPANRB 15 Tahun 2014 tentang Pedoman Standar Pelayanan yang mewajibkan setiap penyelenggara pelayanan publik untuk menetapkan dan menerapkan Standar Pelayanan Publik untuk setiap jenis pelayanan. KemenPANRB tidak menyampaikan laporan pelaksanaan PermenPANRB 15/2014  tersebut. </t>
  </si>
  <si>
    <t>6.  </t>
  </si>
  <si>
    <t>Implementasi layanan publik  Standar Operasional Prosedur (SOP) dan Standar Pelayanan (SP) layanan publik yang penyusunannya melibatkan masyarakat.
Ukuran keberhasilan:
a. Menerbitkan surat edaran Menteri PAN RB untuk melibatkan publik dalam perumusan SOP dan SP di masing-masing pos pelayanan publik.
b. Terlaksananya pilot project di 5 K/L dalam pembuatan SOP dan SP di sektor perdagangan, perindustrian, dan kehutanan yang melibatkan publik</t>
  </si>
  <si>
    <t>Telah diterbitkannya Peraturan Menteri PANRB nomor 15 Tahun 2014 tentang Standar Pelayanan yang merupakan turunan dari UU No 25/ 2009 mengenai pelayanan publik. Pilot project sudah terlaksana di tahun 2013.</t>
  </si>
  <si>
    <t>7.  </t>
  </si>
  <si>
    <t>LAPOR! (www.lapor.ukp.go.id/) yang dicetuskan sejak 2011 diharapkan dapat menjadi cikal bakal dari sistem aspirasi dan pengaduan masyarakat yang terpadu secara nasional. Walaupun baru terhubung ke 5 pemerintah daerah, namun UKP4 bersama dengan KemenPANRB telah berhasil menfinalisasi Roadmap Sistem Pengelolaan Pengaduan Pelayanan Publik Nasional - SP4N - (National Complaint Handling System). SP4N saat ini memasuki tahap implementasi. Dalam dalam waktu 5 tahun ke depan seluruh instansi pemerintah (termasuk pemda) wajib terhubung ke LAPOR!.</t>
  </si>
  <si>
    <t>8.  </t>
  </si>
  <si>
    <t>Pembuatan dan pengembangan sistem Portal Open Data yang berfungsi dalam menyediakan layanan satu atap untuk publikasi data oleh pemerintah dan konsumsi data oleh publik.
Ukuran keberhasilan: 
a. Terbangunnya sistem portal Open Data yang terintegrasi di 20 K/L.
b. Tersusunnya strategi pemanfaatan portal Open Data oleh masyarakat.
c.  Evaluasi pemanfaatan Open Data oleh publik di 20 K/L.</t>
  </si>
  <si>
    <t>Portal Open Data Indonesia – www.data.go.id berhasil diluncurkan ke domain publik pada 5 September 2014. Saat ini telah ada 26 K/L/D dan 1 instansi lain-lain non K/L/D yang telah terhubung  dengan portal Open Data Indonesia (yang datanya ada di dalam Portal Data). Dari 27 K/L/D maupun non K/L/D yang sudah terhubung, kesiapan K/L/D untuk bisa mempublikasikan data secara mandiri masih beragam.</t>
  </si>
  <si>
    <t>9.  </t>
  </si>
  <si>
    <t>Penerbitan ketentuan PP/Perpres menyangkut mekanisme penyampaian dan tindak lanjut pengaduan masyarakat
Ukuran keberhasilan:
a. Tersiapkannya infrastruktur pengaduan pelayanan publik yang terintegrasi di 4 provinsi/kabupaten/kota sebagai Pilot Project
b. Terlaksananya pilot project integrasi pengaduan pelayanan publik di 4 provinsi/kabupaten/kota
c. Evaluasi pemanfaatan pengaduan pelayanan publik oleh masyarakat di pilot project tersebut.</t>
  </si>
  <si>
    <t>PermenPANRB No. 3 Tahun 2015 tentang Roadmap Pengembangan Sistem Pengelolaan Pengaduan Pelayanan Publik Nasional merupakan sebuah komitmen untuk lebih mendorong partisipasi publik dalam pengawasan kualitas layanan publik. Sampai dengan 2014, LAPOR! sudah terintegrasi dengan ke 5 pemerintah daerah (DKI Jakarta, Kota Bandung, Kab. Indragiri Hulu, Kab. Gorontalo, Kab. Bojonegoro). Sebagai tindak lanjut dari mekanisme pengaduan dan saluran aspirasi masyarakat, evaluasi pemanfaatan LAPOR! di K/L dilakukan berkala setiap 3 bulan sekali. Statistik kinerja K/L/D bisa diakses di situs LAPOR!.</t>
  </si>
  <si>
    <t>10.  </t>
  </si>
  <si>
    <t>Pelaksanaan monitoring kualitas pelayanan publik melalui mekanisme pemeringkatan kualitas layanan
Ukuran keberhasilan:
a. Terselenggaranya kompetisi inovasi layanan publik
b. Tersusunnya strategi publikasi hasil kompetisi SINOVIK ke masyarakat.
b. Terpublikasikanya informasi kompetisi inovasi layanan publik SINOVIK.</t>
  </si>
  <si>
    <t xml:space="preserve">Indikator yang dipakai di dalam mengukur keberhasilan komitmen ini adalah dengan mekanisme pemeringkatan kualitas layanan melalui  replikasi inovasi unggulan hasil kompetisi inovasi layanan publik (SINOVIK) oleh 5 K/L/Pemprov/Pemkab/Pemkot. </t>
  </si>
  <si>
    <t>11.  </t>
  </si>
  <si>
    <t>Penetapan besar alokasi anggaran didasarkan pada basis unit cost variabel SP
Ukuran keberhasilan:
Tersusunnya laporan penggunaan unit cost dalam penyusunan anggaran berbasis SP oleh Pemerintah Pusat.</t>
  </si>
  <si>
    <t>KemenPANRB telah mengirimkan surat resmi tanggal 23 Maret 2015 bahwa komitmen ini perlu ditinjau kembali dikarenakan tidak sesuai dengan target capaian PANRB untuk tahun 2014-2015.</t>
  </si>
  <si>
    <t>12.  </t>
  </si>
  <si>
    <t>Jumlah daerah yang telah melakukan penerbitan SP sebagai acuan kualitas pelaksanaan layanan publik
Ukuran keberhasilan:
70% Pemerintah Daerah (Provinsi/Kab./Kota) yang menerbitkan Standar Pelayanan ( SP)</t>
  </si>
  <si>
    <t xml:space="preserve">Penilaian terakhir yang dilakukan oleh KemenPANRB adalah sampai dengan tahun 2013 (di mana terdapat 16 Pemerintah Provinsi dan 236 Kab/Kota telah menerbitkan SP). Di tahun 2014 KemenPANRB mengeluarkan PermenPANRB 15 Tahun 2014 tentang Pedoman Standar Pelayanan yang mewajibkan setiap penyelenggara pelayanan publik untuk menetapkan dan menerapkan Standar Pelayanan Publik untuk setiap jenis pelayanan. KemenPANRB tidak menyampaikan laporan pelaksanaan PermenPANRB 15/2014  tersebut. </t>
  </si>
  <si>
    <t>13.  </t>
  </si>
  <si>
    <t>Peningkatan kualitas pelayanan publik menyangkut penyediaan air bersih</t>
  </si>
  <si>
    <t xml:space="preserve">Publikasi data penyediaan air minum dan air bersih
Ukuran keberhasilan: 
a. Terciptanya strategi optimalisasi pemanfaatan informasi situs pamsimas.org oleh masyarakat.
b. Adanya peta geospasial lokasi implementasi pamsimas.org dan layanan ketersediaan air bersih dan layak minum. 
</t>
  </si>
  <si>
    <t>Kementerian Pekerjaan Umum</t>
  </si>
  <si>
    <t>Penyediaan kualitas air bersih kepada masyarakat berusaha ditingkatkan dengan pemanfaatan teknologi terkini yaitu website (www.pamsimas.org) dan teknik geospasial (http://new.pamsimas.org/index.php?option=com_k2&amp;view=item&amp;layout=item&amp;id=21&amp;Itemid=137). Strategi sosialisasi dan pemanfaatan informasi juga sudah beroperasi dengan baik. Kedua metodologi dianggap membantu meningkatkan pelibatan masyarakat, kualitas pelayanan publik di bidang penyediaan air bersih juga meningkat, dan rakyat menjadi lebih mandiri di dalam memanfaatkan ketersediaan air bersih.</t>
  </si>
  <si>
    <t>14.  </t>
  </si>
  <si>
    <t xml:space="preserve">Pemerintah Daerah yang memiliki dan mengoperasionalkan peran BPRS (Badan Pengawas Rumah Sakit).
Ukuran keberhasilan:
Meningkatnya jumlah BPRS di Kab/Kota sebanyak 10%
</t>
  </si>
  <si>
    <t>Target capaian yang ditentukan di dalam komitmen ini mengharapkan pembentukan BPRS di tingkat Kab/Kota. Kementerian Kesehatan pada 5 Januari 2015 telah melayangkan surat ke UKP4 untuk menginformasikan bahwa pembentukan BPRS hanya sampai tingkat propinsi dan tidak sampai pada tingkat Kab/Kota sesuai dengan Peraturan Pemerintah Republik Indonesia  No. 49 Tahun 2013. Sampai dengan saat ini, sudah ada 5 provinsi yang sedang dalam proses membentuk BPRS Provinsi, yakni Sumatera Utara, Jawa Barat, D.I. Yogyakarta, Jawa Tengah, dan Sulawesi Selatan.</t>
  </si>
  <si>
    <t>15.  </t>
  </si>
  <si>
    <t>Pengembangan dan implementasi sistem layanan publik, saluran informasi, aspirasi, dan pengaduan (SIAP Kementerian Kesehatan)
Ukuran keberhasilan:
a. Terciptanya strategi publikasi penggunaan SIAP, hotline 500567, SMS gateway, email, dan website SIAP Kemenkes
b. Tersusunnya strategi integrasi pengaduan pelayanan kesehatan.
c. Terimplementasinya komunikasi publik melalui SIAP sebanyak 200 permintaan informasi dan pengaduan (disampaikan pkl 16:00 s/d 08:00) per bulan.</t>
  </si>
  <si>
    <t>Kementerian Kesehatan telah berkomitmen untuk dapat mengembangkan sistem pelayanan publik yang terintegrasi melalui apa yang mereka sebut Saluran Informasi, Aspirasi, dan Pengaduan (SIAP) di dalam website Kemenkes: http://www.depkes.go.id/. Upaya untuk menghubungkan sarana pengaduan Kementerian Kesehatan dengan LAPOR! juga sudah mulai bergulir.</t>
  </si>
  <si>
    <t>16.  </t>
  </si>
  <si>
    <t>Pengembangan sistem layanan darurat bagi publik
Ukuran keberhasilan:
a. Terbangunnya sistem Call Center 119 yang terintegrasi antara seluruh layanan ambulans/rumah sakit vertikal &amp; daerah di 3 provinsi.
b. Diluncurkannya layanan Call Center 119 untuk 3 provinsi (DKI Jakarta, Banten, Jawa Barat) antara rumah sakit vertikal &amp; daerah.</t>
  </si>
  <si>
    <t xml:space="preserve">Pengembangan infrastruktur layanan darurat bagi publik melalui sistem Call Center 119 terus dikembangkan oleh Kementerian Kesehatan. Target capaian 2014 adalah diluncurkannya layanan Call Center di 3 provinsi (DKI Jakarta, Banten, Jawa Barat) antara rumah sakit vertikal dan daerah. Dari ketiga provinsi ini, infrastruktur yang masih terus dikembangkan adalah yang berada di Jawa Barat. Sedangkan untuk DKI Jakarta dan Banten, sistem call centre sudah mulai beroperasi. </t>
  </si>
  <si>
    <t>17.  </t>
  </si>
  <si>
    <t>Belum memenuhi panggilan.</t>
  </si>
  <si>
    <t>18.  </t>
  </si>
  <si>
    <t>19.  </t>
  </si>
  <si>
    <t>20.  </t>
  </si>
  <si>
    <t>Transparansi proses penyelesaian pengaduan masyarakat.
Ukuran keberhasilan:
a. Adanya platform publikasi informasi tindaklanjut atas penanganan pengaduan masyarakat
b. Publikasi database pengelolaan kasus yang terolah (tetap melindungi identitas pelapor).</t>
  </si>
  <si>
    <t>Sepanjang tahun 2014, Polri telah berkomitmen untuk mempublikasikan data pengaduan masyarakat secara berkala, setiap 3 bulan. Data rekap jumlah pengaduan masyarakat bisa diakses di http://humas.polri.go.id/informasi-publik/Default.aspx.</t>
  </si>
  <si>
    <t>21.  </t>
  </si>
  <si>
    <t xml:space="preserve">Pengembangan sistem penyelesaian pelanggaran lalu lintas secara online
Ukuran keberhasilan:
Pengembangan Si-KATTON (Sistem Kartu Tanda Tilang dan Kehilangan Online)
</t>
  </si>
  <si>
    <r>
      <t>Demi meningkatkan kualitas pelayanan publik di lingkungan Kepolisian, Polri telah mengembangkan sebuah sistem pelanggaran lalu lintas online maupun sistem terpadu pendataan dan analisa kecelakaan lalu lintas yang dinamakan Integrated Road Safety Management System (IRSMS). IRSMS adalah sistem yang berfungsi mencatat setiap kecelakaan lalu lintas maupun pelanggaran lalu lintas yang berpotensi menyebabkan kecelakaan lalu lintas</t>
    </r>
    <r>
      <rPr>
        <i/>
        <sz val="11"/>
        <color indexed="8"/>
        <rFont val="Calibri"/>
        <family val="2"/>
      </rPr>
      <t>.</t>
    </r>
  </si>
  <si>
    <t>22.  </t>
  </si>
  <si>
    <t>Penyederhanaan prosedur dan pelaksanaan layanan pengurusan SIM, STNK dan BPKB berkualitas secara online
Ukuran keberhasilan:
a. Terimplementasinya pelayanan SIM, STNK &amp; BPKB secara online disertai informasi status untuk diimplementasikan di 10 Polda.
b. Diterbitkannya ketentuan menyangkut keharusan pembayaran SIM, STNK &amp; BPKB melalui bank yang informasinya dipublikasi via website
c. Diterbitkannya ketentuan yang mengatur Sistem pelatihan dan pengujian di tempat yang telah diakui pemerintah. 
d. Tersusunnya evaluasi prosedur/mekanisme pembuatan SIM disertai rekomendasi</t>
  </si>
  <si>
    <t xml:space="preserve">Salah satu bentuk pelayanan publik yang berusaha ditingkatkan oleh Polri adalah penyederhanaan prosedur dan pelaksanaan layanan pengurusan SIM, STNK, dan BPKB secara online. Infrastruktur kesiapan instansi untuk menyediakan layanan online sudah terbentuk dan akan memasuki masa uji coba di tahun 2015. </t>
  </si>
  <si>
    <t>23.  </t>
  </si>
  <si>
    <t>Pengawasan pelayanan publik kepolisian oleh publik melalui CCTV
Ukuran keberhasilan:
Publikasi rekaman CCTV di pelayanan publik di 1 Polda dalam website</t>
  </si>
  <si>
    <t>Polda Metro Jaya memiliki fasilitas sebanyak 50 CCTV. Rekaman CCTV termasuk dalam daftar informasi serta merta.</t>
  </si>
  <si>
    <t>24.  </t>
  </si>
  <si>
    <t>Pembangunan sistem pendataan dan analisa kecelakaan lalu lintas terintegrasi (IRSMS), yang meliputi:
1. Data fatalitas kecelakaan secara detail 
2. Trafick accident black spot;
3. Data kecelakaan terintegrasi dengan kementerian terkait;
4. Tersusunnya strategis planning pencegahan kecelakaan nasional antar instansi terkait.
Ukuran keberhasilan:
Data kecelakaan tergelar di 11 Polda secara online (Polda Metro Jaya, Jateng, Jabar, Jatim, Banten, DIY, Sumut, Kalbar, Sulsel, Bali dan Riau).</t>
  </si>
  <si>
    <t>Target Pembangunan sistem terpadu pendataan dan analisa kecelakaan lalu lintas atau juga dikenal dengan Integrated Road Safety Management System (IRSMS) sudah dapat diakses publik melalui: http://www.korlantas-irsms.info/irsms_ais?lang=id. Target capaian untuk 2014 mencakup publikasi data online di 11 Polda (Metro Jaya, Jateng, Jabar, Jatim, Banten, DIY, Sumut, Kalbar, Sulsel, Bali, dan Riau); dan aksebilitas bersama sistem di atas oleh Kementerian terkait seperti Bappenas, Kemenhub, KemenPU, dan Kemenkes. Catatan: akses bersama sudah terhubung, namun belum ada pertukaran data yang terjadi selama tahun 2014.</t>
  </si>
  <si>
    <t>25.  </t>
  </si>
  <si>
    <t xml:space="preserve">Implementasi Black list berbasis perusahaan/personal yang berlaku secara nasional
Ukuran keberhasilan:
Adanya regulasi yang mengatur kewajiban untuk mempublikasikan daftar hitam
</t>
  </si>
  <si>
    <t>Untuk meningkatkan transparansi dan akuntabilitas publik terhadap proses pengadaaan barang dan jasa, LKPP menargetkan terbitnya regulasi yang mengatur kewajiban untuk mempublikasikan daftar hitam (http://www.lkpp.go.id/v3/files/attachments/5_QRgwAOsaCtxwxirfEMiFDGErJQsjgoqT.pdf). Daftar hitam LKPP bisa ditemui di: https://inaproc.lkpp.go.id/v3/daftar_hitam.</t>
  </si>
  <si>
    <t>26.  </t>
  </si>
  <si>
    <t>Peningkatan kualitas layanan perizinan usaha</t>
  </si>
  <si>
    <t>Pengembangan portal konsultasi perizinan usaha di PTSP yang dapat diakses secara online
Ukuran keberhasilan:
a. Sosialisasi IRU nasional.
b. Terbangunnya sarana konsultasi layanan investasi (IRU) nasional yang terhubung dengan seluruh Provinsi.
c. Tersusun dan terpublikasikannya laporan kinerja IRU pada tahun 2013 di website BKPM.</t>
  </si>
  <si>
    <t>BKPM</t>
  </si>
  <si>
    <t xml:space="preserve">Ukuran keberhasilan dari komitmen ini adalah terbangunnya sarana konsultasi Investor Relations Unit (IRU) nasional maupun daerah yang terhubung dengan seluruh Provinsi. Laporan tahunan kinerja IRU 2013-2014 pun bisa diakses di website BKPM (http://www.bkpm.go.id/contents/general/117117/ informasi-berkala#.VRTxD1s5u-Q). Komitmen ini adalah bentuk komitmen BKPM dalam meningkatkan transparansi, pelayanan publik dan akses masyarakat terhadap informasi. </t>
  </si>
  <si>
    <t>27.  </t>
  </si>
  <si>
    <t>1. Tersedianya data harga kebutuhan pokok di 33 Ibu Kota Provinsi.
2. Harga barang penting/strategis di 33 Ibu Kota Provinsi.
Ukuran keberhasilan:
a. Tersedianya laporan harian harga barang kebutuhan pokok = 240 laporan
b. Tersedianya laporan mingguan harga barang penting = 48 laporan
c. Tersedianya laporan bulanan harga barang kebutuhan pokok = 24 laporan
d. Terpublikasikannya harga barang kebutuhan pokok melalui media elektronik seperti TVRI, RRI &amp; Radio Bahana = 240 laporan</t>
  </si>
  <si>
    <t>Dengan dibangunnya Sistem Pemantauan Pasar Kebutuhan Pokok (SP2KP), Kementerian Perdagangan mentargetkan untuk menyajikan di website Kementerian data harga kebutuhan pokok yang valid, real time, dan berkelanjutan di website (http://www.kemendag.go.id/en), media elektronik (TVRI, RRI, dan Radio Bahana), dan media cetak (Harian Terbit dan Pelita). Sistem pemantauan harga pasar ini telah membantu menjaga stabilitas harga dan menjadi basis pengambilan keputusan untuk dilaksanakannya kunjungan daerah.</t>
  </si>
  <si>
    <t>Penguatan peran swasta untuk membangun praktek kondusif dalam hal berinteraksi dengan pihak Pemerintah</t>
  </si>
  <si>
    <t xml:space="preserve">Meningkatkan pemahaman sektor usaha baik BUMN/D dan asosiasi pengusaha menyangkut dampak buruk uang pelicin dalam bisnis dan ekonomi bangsa
Ukuran keberhasilan:
Tersusunnya laporan hasil kegiatan sosialisasi tentang uang pelicin sebagai bagian dari tipikor yang dilakukan oleh 5 BUMN Besar dan 3 asosiasi / Kamar Dagang, Kemendag, dan Kemenperind di nasional dan daerah. </t>
  </si>
  <si>
    <t>Bappenas</t>
  </si>
  <si>
    <t>Bappenas mengirimkan surat resmi pada tanggal 18 Oktober 2014 menyatakan bahwa renaksi ini tidak terkait langsung dengan peran dan fungsi Kementerian PPN/Bappenas.</t>
  </si>
  <si>
    <t>29.  </t>
  </si>
  <si>
    <t>Peningkatan kualitas layanan melalui otomasi di PTSP</t>
  </si>
  <si>
    <t>Penerapan e-governance yang fokus pada pelayanan publik, efisiensi internal, dan networking pemerintah; serta memiliki visi yang jelas.
Ukuran keberhasilan:
Implementasi sistem pelayanan publik secara terotomasi Kantor Pelayanan  Terpadu (PTSP) di 20 Pemprov dan 150 Kab/Kota (Aplikasi Non SPIPISE).</t>
  </si>
  <si>
    <t>Kementerian Pendayagunaan dan Aparatur Negara</t>
  </si>
  <si>
    <t>30.  </t>
  </si>
  <si>
    <t>Peningkatan peran pemuda dalam kegiatan pembangunan melalui implementasi PP 41 tahun 2011 dan PP 60 tahun 2013</t>
  </si>
  <si>
    <t>Terselenggaranya pembinaan kewirausahaan bagi pemuda termasuk mahasiswa melalui beragam upaya pengembangan terintegrasi dan penyediaan fasilitas infrastruktur kewirausahaan.
Ukuran keberhasilan:
a. Tersusun dan terimplementasinya Strategi dan Roadmap rencana aksi pengembangan kewirausahaan piloting di 10 kabupaten/kota termasuk pembangunan portal informasi UMKM terintegrasi (pendirian usaha, pengembangan hingga pemasaran)
b. Terbangunnya portal informasi</t>
  </si>
  <si>
    <t>Kementerian Koperasi dan UMKM</t>
  </si>
  <si>
    <t>Ada surat resmi dari Kementerian KUKM tanggal 30 Juni 2014 yang menyatakan bahwa renaksi di samping tidak terdapat dalam program dan Rencana Kerja dan Anggaran Kementerian/Lembaga (RKA-KL) KUKM.</t>
  </si>
  <si>
    <t>31.  </t>
  </si>
  <si>
    <t xml:space="preserve">Meningkatkan kapasitas pengelolaan dan pembinaan bagi organisasi kepemudaan
Ukuran keberhasilan:
a.  Inventarisasi dan publikasi database komunitas pemuda mencakup berbagai bidang peminatan (serta informasi nomer contact yang dapat dihubungi) di 33 provinsi, dalam website www.kemenpora.go.id                                                                                                                                             b. Kolaborasi 10.000 pengelola organisasi kepemudaan yang difasilitasi dalam pelatihan kepemimpinan, manajemen, dan perencanaan program                                                                                                                                                                                                              c. Membantu 140 Organisasi kepemudaan yang difasilitasi dalam memenuhi kualifikasi berdasarkan standar organisasi kepemudaan </t>
  </si>
  <si>
    <t>Demi meningkatkan peran pemuda dalam pembangunan, Kemenpora berinisiatif untuk membangun database Organisasi Komunitas Pemuda (OKP) seluruh Indonesia. Kontak database OKP ini bisa diakses di http://kemenpora.go.id/pdf/DATABASE%20KOMUNITAS%20OKP%20TAHUN%202014%20(UKP4).pdf. Database ini penting untuk dijadikan panduan untuk pelaksanaan program-program kepemudaan di masa mendatang.
Selama tahun 2014 Kemenpora memfasilitasi bantuan sosial kepada 165 organisasi kepemudaan seluruh Indonesia.</t>
  </si>
  <si>
    <t>32.  </t>
  </si>
  <si>
    <t>Implementasi Sistem Informasi Pertanahan agar dapat dimanfaatkan oleh publik baik melalui publikasi dalam website dan peningkatan kualitas layanan pertanahan
Ukuran keberhasilan:
Termanfaatkannya Sistem Pelayanan Informasi Pertanahan secara online oleh publik melalui website BPN untuk 5 jenis layanan:
1. Pengecekan Sertifikat
2. Peralihan Hak
3. Roya Tanggungan
4. Peningkatan Hak dari HGB ke HM
5. Hak Tanggungan</t>
  </si>
  <si>
    <r>
      <t xml:space="preserve">Implementasi Sistem Informasi Pertanahan semakin meningkat dengan target 2014 yang meliputi pemanfaatan oleh publik melalui lima jenis layanan: 1) pengecekan sertifikat; 2) peralihan hak; 3) roya tanggungan; 4) peningkatan hak dari HGB ke HM; 5) hak tanggungan (http://www.bpn.go.id/Layanan-Publik/Standard-Layanan). Catatan: untuk melihat tingkat pemanfaatan publik terhadap layanan online ini, disarankan website BPN dilengkapi dengan fitur </t>
    </r>
    <r>
      <rPr>
        <i/>
        <sz val="11"/>
        <color indexed="8"/>
        <rFont val="Calibri"/>
        <family val="2"/>
      </rPr>
      <t>visitor count</t>
    </r>
    <r>
      <rPr>
        <sz val="11"/>
        <color theme="1"/>
        <rFont val="Calibri"/>
        <scheme val="minor"/>
      </rPr>
      <t xml:space="preserve"> dan dibuat asesmen rutin terhadap jumlah pengunjung website maupun kinerja evaluasi unit pengaduan.</t>
    </r>
  </si>
  <si>
    <t>33.  </t>
  </si>
  <si>
    <t>Peningkatan pemanfaatan data pertanahan melalui integrasi data dengan K/L terkait dan publikasi data pertanahan kepada publik
Ukuran keberhasilan:
Terlaksananya integrasi data pertanahan dengan 2 Kementerian/Lembaga/Pemda dan Publikasi pemetaan online melalui website BPN untuk lingkup area wilayah Jawa dan Bali</t>
  </si>
  <si>
    <t>Baru akan dilelang.</t>
  </si>
  <si>
    <t>34.  </t>
  </si>
  <si>
    <t>Komitmen ini bertujuan untuk memberikan kemudahan bagi publik dalam mengakses seluruh regulasi berkaitan dengan pengurusan kepemilikan dan penggunaan tanah di dalam satu publikasi. Menurut pihak BPN, publikasi ini sudah didistribusikan ke 1,400 satker seluruh Indonesia. Catatan: untuk pembuatan publikasi ke depannya, agar supaya kategorisasi pelayanan dibuat lebih jelas agar mudah dipahami dan diakses.</t>
  </si>
  <si>
    <t>35.  </t>
  </si>
  <si>
    <t>Publikasi informasi pengiriman TKI menyangkut statustik pengiriman, kepulangan dan kasus yang terjadi dalam website
Ukuran keberhasilan:
Terpublikasikannya secara online: 
1. Data statistik tentang penempatan TKI berdasarkan negara.
2. Data kepulangan TKI
3. Data TKI bermasalah.
4. Informasi hal-hal yang harus dipersiapkan oleh TKI saat kepulangan dan proses tahapan yang harus dijalani saat kedatangan di bandara Indonesia.</t>
  </si>
  <si>
    <t>Pelayanan publik bagi TKI menjadi salah satu aspek vital di dalam pemerintahan Indonesia. Sebagai negara dengan jumlah TKI yang besar, BNP2TKI berambisi untuk meningkatkan akses informasi publik melalui website (http://www.bnp2tki.go.id/). Untuk tahun 2014, target yang ditetapkan meliputi terpublikasikannya secara online: 1) data statistik tentang penempatan TKI berdasarkan negara; 2) data kepulangan TKI; 3) data TKI bermasalah; 4) informasi hal-hal yang harus dipersiapkan oleh TKI saat kepulangan.</t>
  </si>
  <si>
    <t>36.  </t>
  </si>
  <si>
    <t>Publikasi informasi pengiriman TKI menyangkut statistik pengiriman, kepulangan dan kasus yang terjadi dalam website
Ukuran keberhasilan:
Beroperasinya webite jobsinfo.bnp2tki.go.id sebagai portal lowongan pekerjaan TKI di luar negeri yang menghubungkan antara supply side (PPTKIS) dan calon TKI.</t>
  </si>
  <si>
    <t>Target capaian lain yang ditetapkan BNP2TKI di dalam meningkatkan akses informasi publik adalah dengan mengoperasikan website jobsinfo.bnp2tki.go.id sebagai portal lowongan pekerjaan TKI di luar negeri (sementara ini hanya mencakup pekerjaan formal) yang menghubungkan antara supply side (PPTKIS) dan calon TKI.</t>
  </si>
  <si>
    <t>37.  </t>
  </si>
  <si>
    <t>Terbentuknya perwakilan PPTKIS di satu negara di luar negeri sebagai pemberi informasi lengkap, pembina, dan help desk bagi para TKI yang bekerja di luar negeri.
Ukuran keberhasilan:
a. Pemberian informasi dan sosialisasi dari BNP2TKI kepada para TKI (meliputi informasi layanan pengaduan, dan tindak lanjutnya)
b. Publikasi laporan pengaduan dan tindak lanjut pengaduan TKI yang diterima dalam website BNP2TKI.</t>
  </si>
  <si>
    <t>Komitmen ini fokus kepada peningkatan pelayanan informasi dan sosialisasi dari BNP2TKI kepada para TKI (meliputi informasi layanan pengaduan dan tindak lanjutnya). Informasi dan sosialisasi ini bisa diakses di http://www.bnp2tki.go.id/frame/9078/Unit-Pelayanan-Publik-BNP2TKI ataupun tersedia helpdesk di 7 (dari total 17) bandara internasional di Indonesia.</t>
  </si>
  <si>
    <t>38.  </t>
  </si>
  <si>
    <t xml:space="preserve">Publikasinya informasi haji dan umroh, serta pelaporan setoran BPIH
Ukuran keberhasilan: 
Terpublikasinya informasi haji dan umroh di dalam website, diintegrasikan dengan Open Data/SIP PPID dan adanya pemaparan dalam bentuk infografis (penambahan informasi modul layanan).
</t>
  </si>
  <si>
    <r>
      <t xml:space="preserve">Sektor Haji sebagai salah satu sumber pendapatan negara terbesar memerlukan sistem tata kelola yang lebih transparan dan akuntabel. Dalam semangat menjalankan </t>
    </r>
    <r>
      <rPr>
        <i/>
        <sz val="11"/>
        <color indexed="8"/>
        <rFont val="Calibri"/>
        <family val="2"/>
      </rPr>
      <t>good governance</t>
    </r>
    <r>
      <rPr>
        <sz val="11"/>
        <color theme="1"/>
        <rFont val="Calibri"/>
        <scheme val="minor"/>
      </rPr>
      <t xml:space="preserve">, Kementerian Agama berkomitmen untuk mempublikasikan informasi haji dan umroh ke dalam website Kementerian. Informasi penting terkait penyelenggaraan haji dan umroh seperti laporan haji tahunan, jadwal keberangkatan, dan biaya optimalisasi sekarang bisa diakses di http://haji.kemenag.go.id/v2/publikasi/berita. Target lainnya meliputi terintegrasikannya fitur PPID ke dalam website Kemenag dan penambahan informasi modul pelayanan dalam bentuk infografis. </t>
    </r>
  </si>
  <si>
    <t>39.  </t>
  </si>
  <si>
    <t>a. Publikasinya informasi layanan pernikahan meliputi mekanisme/prosedur, biaya dan waktu layanan melalui poster serta tersedianya sistem pengaduan di  Kantor Urusan Agama di Kabupaten/Kotamadya seluruh Provinsi Jawa, Sumatera dan Bali
b. Terintegrasi dengan dukcapil.
Ukuran keberhasilan:
a. Terpublikasinya  informasi layanan pernikahan meliputi prosedur, biaya dan waktu layanan melalui poster dan juga website; serta tersedianya sistem pengaduan di  Kantor Urusan Agama di Kabupaten/Kotamadya seluruh Provinsi Jawa, Sumatera dan Bali                                                                                                                                                                                                                                                             b. Terkoneksinya simkah.bimaislam.com dengan dukcapil.
c. Terimplementasinya simkah.bimaislam.com</t>
  </si>
  <si>
    <r>
      <t xml:space="preserve">Gerakan mendorong transparansi juga sudah menyentuh layanan KUA. Informasi layanan pernikahan meliputi prosedur, biaya, dan waktu layanan sudah lebih transparan dan mudah dimengerti oleh publik baik melalui poster ataupun website (http://bimasislam.kemenag.go.id/site/layanan-masyarakat/nikah). Sistem pengaduan di ketiga pilot project provinsi, Jawa, Sumatera, dan Bali juga sudah terbangun baik offline maupun online, walaupun sebagian besar masih berupa kotak saran di kantor KUA. Target lain untuk 2014 adalah mengintegrasikan situs resmi simkah.bimaislam.com dengan dukcapil. Catatan: konektivitas antara simkah.bimaislam dengan dukcapil harus terus diperbaiki untuk menjadi lebih </t>
    </r>
    <r>
      <rPr>
        <i/>
        <sz val="11"/>
        <color indexed="8"/>
        <rFont val="Calibri"/>
        <family val="2"/>
      </rPr>
      <t>user-friendly</t>
    </r>
    <r>
      <rPr>
        <sz val="11"/>
        <color theme="1"/>
        <rFont val="Calibri"/>
        <scheme val="minor"/>
      </rPr>
      <t xml:space="preserve"> dan siap guna bagi publik dalam waktu mendatang.</t>
    </r>
  </si>
  <si>
    <t>40.  </t>
  </si>
  <si>
    <t>Transparansi  penerimaan  sumber daya alam migas &amp; pertambangan melalui EITI
Ukuran keberhasilan:
Terpublikasikannya laporan hasil rekonsiliasi inisiatif transparansi industri ekstraktif (EITI) Indonesia dari sektor migas dan pertambangan untuk TA 2010, TA 2011.</t>
  </si>
  <si>
    <r>
      <t>Sebagai negara penghasil industri ekstratif, komitmen Indonesia di dalam membuka akses publik terhadap penerimaan sumber daya alam migas dan pertambangan patut dihargai dan terus didukung oleh seluruh pemangku kepentingan. Untuk target 2014, Indonesia telah berhasil mempublikasikan laporan hasil rekonsiliasi EITI Indonesia dari sektor migas dan pertambangan untuk tahun 2010 dan 2011. Sebagai penghargaan dari komitmen Indonesia, Indonesia berhasil menjadi “</t>
    </r>
    <r>
      <rPr>
        <i/>
        <sz val="11"/>
        <color indexed="8"/>
        <rFont val="Calibri"/>
        <family val="2"/>
      </rPr>
      <t>compliant country</t>
    </r>
    <r>
      <rPr>
        <sz val="11"/>
        <color theme="1"/>
        <rFont val="Calibri"/>
        <scheme val="minor"/>
      </rPr>
      <t>” pada Oktober 2014 dari EITI dua tahun setelah menjadi “</t>
    </r>
    <r>
      <rPr>
        <i/>
        <sz val="11"/>
        <color indexed="8"/>
        <rFont val="Calibri"/>
        <family val="2"/>
      </rPr>
      <t>candidate country</t>
    </r>
    <r>
      <rPr>
        <sz val="11"/>
        <color theme="1"/>
        <rFont val="Calibri"/>
        <scheme val="minor"/>
      </rPr>
      <t>” di Oktober 2010. Indonesia adalah negara pertama di ASEAN yang mencapai status “</t>
    </r>
    <r>
      <rPr>
        <i/>
        <sz val="11"/>
        <color indexed="8"/>
        <rFont val="Calibri"/>
        <family val="2"/>
      </rPr>
      <t>compliant country</t>
    </r>
    <r>
      <rPr>
        <sz val="11"/>
        <color theme="1"/>
        <rFont val="Calibri"/>
        <scheme val="minor"/>
      </rPr>
      <t>”.</t>
    </r>
  </si>
  <si>
    <t>41.  </t>
  </si>
  <si>
    <t>Transparansi informasi menyangkut Volume Produksi Sektor Ekstraktif (Migas dan Tambang), Kontrak migas (KKKS) dan minerba (KK, PKP2B dan IUP) serta pemberian izin usaha pertambangan (IUP) dalam setiap tahapannya
Ukuran keberhasilan:
a. Adanya publikasi data produksi dan penerimaan migas maupun mineral dan batubara secara real time dan terklasifikasi menurut daerah penghasil dan unit produksi (unit kontrak/ijin) 
b. Adanya publikasi dokumen kontrak migas (KKKS) dan pertambangan (KK/PKP2B/IUP).</t>
  </si>
  <si>
    <t>Sebagai bentuk peningkatan transparansi dan akuntabilitas publik sektor migas dan minerba, Kementerian ESDM telah mempublikasikan data produksi dan penerimaan migas setiap triwulan (http://www.migas.esdm.go.id/data-kemigasan/89/Minyak-Mentah) dan mineral dan minerba (http://www.minerba.esdm.go.id/public/38477/produksi-batubara/) setiap tahun. Sedangkan target capaian yang berkaitan dengan kontrak migas dan pertambangan merupakan informasi publik yang dikecualikan.</t>
  </si>
  <si>
    <t>42.  </t>
  </si>
  <si>
    <t>Transparansi pelaksanaan renegosiasi Kontrak Karya (KK) dan PKP2B sesuai amanat UU Minerba serta pelaksanaan dan pengawasan hilirisasi pasca 13 Januari 2014
Ukuran keberhasilan:
a. Adanya publikasi perkembangan dan hasil renegosiasi kontrak karya (KK) dan PKP2B - terkait pelaksanaan UU Minerba (No. 4/2009)
b. Adanya publikasi perkembangan dan pengawasan pelaksanaan kewajiban pengolahan dan pemurnian bahan tambang oleh industri pertambangan per 12 Januari 2014 - terkait pelaksanaan UU Minerba (No.4/2009)</t>
  </si>
  <si>
    <t>Target capaian untuk mempublikasikan hasil renegosiasi KK dan PKP2B belum sepenuhnya tercapai, namun publikasi perkembangan pembangunan fasilitas pemurnian tercantum dimuat di http://minerba.esdm.go.id/public/38776/paparan/-peta/-dll/.</t>
  </si>
  <si>
    <t>43.  </t>
  </si>
  <si>
    <t xml:space="preserve">Transparansi pelaksanaan pengadaan di sektor hulu migas dan minerba dalam setiap tahapannya
Ukuran keberhasilan:
Pelaksanaan pengadaan di sektor hulu migas dan minerba menggunakan sistem online (e-procurement) yang dapat diawasi perkembangannya oleh publik dalam setiap tahapannya (50%)
</t>
  </si>
  <si>
    <t>Pelaksanaan pengadaan di sektor minerba dan hulu migas yang menggunakan dana APBN wajib menggunakan sistem online (e-procurement) - http://eproc.esdm.go.id/eproc/lelang.
Sedangkan pengadaan di Kontraktor KKS (KKKS) mengacu pada Pedoman Tata Kerja tentang Pengelolaan Rantai Suplai (PTK 007 rev03) yang memang tidak mengatur kewajiban KKKS untuk menerapkan metode e-procurement. Dokumen PTK 007 bisa dilihat pada halaman:  http://www.skkmigas.go.id/regulasi/pedoman-tata-kerja.</t>
  </si>
  <si>
    <t>44.  </t>
  </si>
  <si>
    <t>Transparansi informasi data spatial sektor ekstraktif
Ukuran keberhasilan:
Terpublikasikannya informasi/data spasial untuk One Map Migas dan Minerba melalui situs Kementerian ESDM dengan data yang terperbaharui (up dated)</t>
  </si>
  <si>
    <t>Target transparansi informasi data spasial sektor ekstratif  untuk tahun 2014 terealisasi dengan terpublikasikannya informasi/ data spasial untuk One Map Minerba pada Desember 2014 yang juga telah terintegrasi dengan website Ditjen Minerba: http://maps.djmbp.esdm.go.id/home/</t>
  </si>
  <si>
    <t>45.  </t>
  </si>
  <si>
    <t>Transparansi pelaksanaan program Tanggung Jawab Sosial (TJS) atau CSR di sector migas dan Comdev/CSR di sektor minerba.
Ukuran keberhasilan:
Terpublikasikannya dokumen terkait pelaksanaan Program Tanggung Jawab Sosial (TJS/CSR) KKKS Migas dan KK/IUP/PKP2B Minerba dalam setiap tahapannya (mulai dari perencanaan sampai pertanggungjawaban)</t>
  </si>
  <si>
    <t>Dokumen baru tersedia dalam hard copy. Sedang dilakukan penambahan kapasitas web untuk menjadikan dokumen ini terbuka untuk publik.</t>
  </si>
  <si>
    <t>46.  </t>
  </si>
  <si>
    <t>Transparansi pelaksanaan reklamasi dan pasca tambang dalam setiap tahapannya di sector migas dan minerba, serta dana Jaminan Reklamasi (Minerba) dan ASR (Migas)
Ukuran keberhasilan:
Terpublikasikannya dokumen terkait dengan reklamasi dan pasca tambang mulai dari perencanaan sampai dengan pertanggungjawaban (Termasuk di dalamnya informasi terkait besaran dan penggunaan dana Jaminan Reklamasi –Minerba- atau dana ASR –Migas-)</t>
  </si>
  <si>
    <t>47.  </t>
  </si>
  <si>
    <t>Renaksi ini dibatalkan dan tidak dimasukkan ke sistem monitoring dan evaluasi oleh UKP4 di tahun 2014.</t>
  </si>
  <si>
    <t>48.  </t>
  </si>
  <si>
    <t>Transparansi dan Partisipasi Publik dalam perumusan rencana pembangunan nasional dan daerah</t>
  </si>
  <si>
    <t xml:space="preserve">Pengembangan metode perumusan rencana pembangunan nasional dan daerah yang mengutamakan partisipasi publik melalui pendekatan online dan offline
Ukuran keberhasilan:
Penerbitan peraturan menteri/acuan teknis perumusan rencana pembangunan yang melibatkan masyarakat secara aktif menggunakan metode online dan offline
</t>
  </si>
  <si>
    <t>Sebagaimana diamanatkan UU No 25/ 2009 tentang Pelayanan Publik, Bappenas secara rutin mengadakan  dialog dengan organisasi masyarakat sipil (OMS) untuk mendapatkan masukan dalam proses pembangunan nasional maupun daerah. Sebagai contoh, di dalam penyusunan Rencana Pemerintah (RKP) 2015, Bappenas mengadakan Forum Konsultasi Publik (FKP) dengan mengundang teman-teman dari organisasi masyarakat sipil (OMS) pada 10 April 2014. Selain itu, dalam proses finalisasi Rencana Pembangunan Jangka Menengah (RPJMN) 2015-2019, Bappenas kembali mengundang OMS dan kelompok mahasiswa untuk datang ke FKP pada 23 Desember 2014.</t>
  </si>
  <si>
    <t>49.  </t>
  </si>
  <si>
    <t>Belum memenuhi panggilan</t>
  </si>
  <si>
    <t>50.  </t>
  </si>
  <si>
    <t>51.  </t>
  </si>
  <si>
    <t xml:space="preserve">Implementasi sistem pengumpulan dan publikasi informasi mengenai pelepasan dan transfer B3 ke media lingkungan (tanah, air, udara) dari industri dan fasilitas lainnya.
Ukuran keberhasilan:
a.   Diterbitkannya Pedoman KLH mengenai dokumen-dokumen yang wajib dibuka terkait pencemaran air dan udara, termasuk informasi mengenai pelepasan dan transfer B3 ke media lingkungan (tanah, air, udara)
b.   Diterbitkannya pedoman KLH mengenai sistem pengumpulan dan publikasi informasi tentang pelepasan dan transfer B3 ke media lingkungan (air, tanah, udara) sesuai dengan konteks dan kesiapan Indonesia
c. MoU KLH dengan 10 Perusahaan di Jakarta (Ciliwung) untuk membuka informasi mengenai pencemar yang dilepaskan ke media lingkungan; serta publikasi informasi secara jelas (dari KLH/BLH/Pemda) terkait Pilot Project di Serang, Banten. Informasi disampaikan secara interaktif di website KLH.            </t>
  </si>
  <si>
    <t xml:space="preserve">Melalui komitmen ini, Kementerian Lingkungan Hidup terus berupaya agar pedoman KLH mengenai sistem pengumpulan dan publikasi informasi tentang pelepasan dan transfer bahan berbahaya dan beracun (B3) ke media lingkungan (air, tanah, udara) selalu ter-update dan termuat di website KLH untuk bisa diakses oleh publik (http://jdih.menlh.go.id/). Komitmen ini juga mencakup terbinanya kerja sama KLH dengan perusahaan-perusahaan di DKI Jakarta dan sekitarnya agar dapat membuka informasi secara interaktif di website KLH mengenai pencemar yang dilepaskan ke media lingkungan (http://proper.menlh.go.id/portal/). </t>
  </si>
  <si>
    <t>52.  </t>
  </si>
  <si>
    <t>Badan Publik melakukan survey mengenai tingkat kepuasan masyarakat dalam hal respon maupun kualitas akses informasi di Badan Publik terkait;
Ukuran keberhasilan:
a. Tersusunnya Daftar Informasi Publik yang dibuat berdasarkan riset mendalam mengenai semua dokumen / informasi yang dikuasai Badan Publik, lengkap dengan verifikasi dokumen; serta mandat peraturan sektoral  terpublikasi dalam website
b. K/L terkait di tingkat nasional merespon 80% permohonan informasi dari publik sebagaimana UU KIP</t>
  </si>
  <si>
    <t xml:space="preserve">Kementerian Lingkungan Hidup telah menyusun Daftar Informasi Publik yang dibuat berdasarkan riset mengenai semua dokumen/informasi yang dikuasai badan publik, lengkap dengan verifikasi dokumen, serta mandat peraturan sektoral yang terpublikasi di website (http://www.menlh.go.id/wp-content/uploads/downloads/2014/11/informasi-publik.pdf). Kepuasan publik juga bisa dilihat dari meningkatnya jumlah tanggapan di tingkat nasional untuk permohonan informasi dari publik ke KLH. </t>
  </si>
  <si>
    <t>53.  </t>
  </si>
  <si>
    <t>Publikasi informasi mekanisme keterlibatan publik disertai dengan pelibatan dalam proses penerbitan izin AMDAL
Ukuran keberhasilan:
a. Terpublikasinya baseline implementasi keterlibatan masyarakat dalam proses AMDAL dan Izin Lingkungan di tingkat nasional;
b. Adanya produk-produk user friendly (mis: infografis, poster, media kampanye publik) mengenai Keterlibatan Masyarakat dalam Proses AMDAL dan Izin Lingkungan yang dipublikasikan kepada masyarakat di lokasi-lokasi yang akan/sedang dalam proses pembuatan AMDAL/Izin Lingkungan.</t>
  </si>
  <si>
    <t>Melalui komitmen ini, KLH berupaya untuk meningkatkan keterlibatan masyarakat dalam proses Amdal dan izin lingkungan di tingkat nasional serta publikasinya kepada masyarakat. Hal ini terealisasi melalui terpublikasikannya baseline implementasi keterlibatan masyarakat dalam proses Amdal dan penerbitan izin lingkungan. Selain itu juga KLH mulai menciptakan produk-produk user-friendly seperti infografis, poster, media kampanye publik yang dipublikasikan kepada masyarakat di lokasi-lokasi yang akan/sedang dalam proses pembuatan Amdal/ izin lingkungan.</t>
  </si>
  <si>
    <t>Pemberdayaan masyarakat dalam upaya penanganan bermasalah (miskn - disability - berkebutuhan khusus)</t>
  </si>
  <si>
    <t>54.  </t>
  </si>
  <si>
    <t xml:space="preserve">Implementasi dan publikasi informasi Rencana Aksi Nasional (RAN) Pemenuhan Hak Penyandang Disabilitas tahun 2014-2023
Ukuran keberhasilan:
a. Tersusunnya Rencana Aksi Nasional (RAN) Pemenuhan Hak Penyandang Disabilitas tahun 2014-2023.
b. Terlaksananya RAN yang menjadi program 2014.
c. Publikasi RAN Pemenuhan Hak Penyandang Disabilitas tahun 2014-2023.
d. Beroperasinya sistem informasi online data penyandang disabilitas, termasuk bagaimana penanganannya.
</t>
  </si>
  <si>
    <t>Upaya mendorong perhatian pemerintah dan publik dalam pemenuhan kebutuhan masyarakat penyandang disabilitas dilakukan melalui penyusunan draft Rencana Aksi Nasional Pemenuhan Hak Penyandang Disabilitas yang nantinya akan ditetapkan dalam bentuk Peraturan Presiden (finalisasi menunggu proses Harmonisasi Peraturan Perundang-undangan untuk pembentukan PerPres). Selain itu sistem informasi online data penyandang disabilitas di tingkat nasional sekarang bisa diakses melalui website www.asodkb.org. Pedoman penanganan juga bisa diakses melalui: rehsos.kemsos.net/download/kategori/75-pedoman. 
Melalui komitmen ini, aspek-aspek OGP yang tersentuh antara lain: pelayanan publik,partisipasi publik, dan kolaborasi antara pemerintah pusat dan pemerintah daerah.</t>
  </si>
  <si>
    <t>55.  </t>
  </si>
  <si>
    <t xml:space="preserve">Publikasi informasi website terkait layanan kesehatan jiwa; serta implementasi program pengembangan komunitas peduli penyandang kesehatan jiwa melalui kerjasama antara pemerintah dengan komunitas publik.
Ukuran keberhasilan:
a. Pengembangan komunitas peduli kesehatan jiwa di 5 Provinsi.                                                                                         
b. Terlaksananya kampanye publik menyangkut informasi kesehatan jiwa di 5 Provinsi.
</t>
  </si>
  <si>
    <t>Dua ukuran keberhasilan dari komitmen ini adalah terlaksananya pengembangan komunitas peduli kesehatan jiwa dan terlaksananya kampanye publik menyangkut informasi kesehatan jiwa di 5 Provinsi selama tahun 2014.</t>
  </si>
  <si>
    <t>56.  </t>
  </si>
  <si>
    <t>Implementasi pilot project di "Desaku Menanti" meliputi program pembekalan dan bimbingan sosial serta kemandirian, dengan melibatkan kerjasama publik (TKSK).
Ukuran keberhasilan:
a. Implementasi pilot project "Desaku Menanti" kepada 35 KK (136 Jiwa) meliputi program pembekalan dan bimbingan sosial serta kemandirian ekonomi agar lebih berdaya, melalui pengelolaan kolaboratif bersama publik (TKSK). 
b. Publikasi evaluasi implementasi pilot project "Desaku Menanti".</t>
  </si>
  <si>
    <t>Pilot project “Desaku Menanti”adalah program rehabilitasi sosial gelandangan dan pengemis berbasis desa yang dilakukan terpadu dengan menekankan pengembalian mereka ke daerah asal atau remigrasi. Pilot project pertama dilakukan di Kabupaten Pasuruan, Jawa Timur. Selama tiga bulan, kelompok gelandangan dan pengemis diberikan program rehabilitasi sosial dengan pemberian bantuan moral, materiil, maupun pelatihan kerja. Setelah program berakhir, harapannya para peserta rehabilitasi dapat menjadi individu dan keluarga yang mampu menyokong kebutuhan dasar keluarga mereka. Program ini merupakan kolaborasi yang baik antara pemerintah pusat dan daerah; pusat menyediakan bantuan dana, daerah menyiapkan lahan. Para tim pendamping menyampaikan penilaian mereka bahwa di akhir program ada perubahan sikap hidup dari para penerima bantuan di mana mereka tidak lagi mau dianggap sebagai pengemis dikarenakan mereka mulai berwiraswasta untuk bisa memenuhi kebutuhan mereka. Untuk tahun 2015, program ini akan dilaksanakan di kabupaten Gunung Kidul, D.I. Yogyakarta. Laporan akhir pelaksanaan program “Desaku Menanti” bisa diakses melalui  http://www.kemsos.go.id/unduh/pdf/Program_Desaku_Menanti_Fix_2.pdf.</t>
  </si>
  <si>
    <t>57.  </t>
  </si>
  <si>
    <t>Penguatan peran komunitas masyarakat dalam pelestarian ekosistem mangorve dengan pemberdayaan masyarakat pesisir melalui upaya rehabilitasi dan pemeliharaan ekosistem mangorve serta alternatif usaha masyarakat setempat.
Ukuran keberhasilan:
Pemberdayaan komunitas masyarakat pesisir dalam menjaga /melestarikan mangorve dan pengenalan alternatif usaha terkait pengembangan kawasan mangrove di 5 daerah pesisir Kab/Kota.</t>
  </si>
  <si>
    <t>Pemberdayaan komunitas masyarakat pesisir dilaksanakan di 5 lokasi, yakni Kota Sorong (Papua Barat), Kab. Halmahera Utara (Maluku Utara), Kab. Kotabaru (Kalimantan Selatan), Kab. Situbondo (Jawa Timur), dan Kab. Ogan Komering Ilir (Sumatera Selatan). Sosialisasi terhadap masyarakat pesisir bertujuan untuk mempersiapkan kelompok masyarakat sebagai “pelaku utama” dalam kegiatan penanaman dan pemeliharaan mangrove.</t>
  </si>
  <si>
    <t>58.  </t>
  </si>
  <si>
    <t>Penguatan ekonomi masyarakat melalui pemberdayaan komunitas masyarakat dalam kawasan terintegrasi
Ukuran keberhasilan:
a. Klasifikasi daerah yang berhasil pelaksanaan P4S.
b. Publikasi proses, keberhasilan, dan contact person P4S melalui website
c. Pengomptimal fungsi P4S dalam mendorong penguatan ekonomi masyarakat melalui program: pemberdayaan komunitas masyarakat untuk membentuk suatu kawasan terintegrasi (berisikan peternakan sapi, perikanan darat, peternakan ayam, produksi biogas, produksi pupuk ataupun pestisida organik)
d. Pilot Project di 2 daerah percontohan</t>
  </si>
  <si>
    <t>Penguatan ekonomi masyarakat melalui pemberdayaan komunitas masyarakat dalam kawasan terintegrasi dilaksanakan melalui sebuah program yang dinamakan Pusat Pelatihan Pertanian dan Perdesaan Swadaya (P4S). Untuk mengembangkan program P4S telah dibuat beberapa target capaian untuk 2014 antara lain adanya publikasi proses, keberhasilan dan contact person P4S melalui website ( http://pertanianswadaya.com/); dioptimalkannya fungsi P4S dalam mendorong penguatan ekonomi masyarakat melalui program pemberdayaan komunitas untuk membentuk suatu kawasan terintegrasi; dan terlaksananya pilot project di 2 daerah percontohan.</t>
  </si>
  <si>
    <t>59.  </t>
  </si>
  <si>
    <t xml:space="preserve">Pengelolaan Sampah Berbasis Komunitas di Pasar Percontohan
Ukuran keberhasilan:
a. Terbitnya Surat Edaran Direktur Jenderal Perdagangan Dalam Negeri untuk  pengolahan sampah di pasar rakyat.                                                                                                                                                                                      b. Penetapan Pasar Agung (Denpasar) sebagai pilot proyek pengolahan sampah
</t>
  </si>
  <si>
    <t>Target capaian pengelolaan sampah berbasis komunitas di Pasar Percontohan untuk 2014 baru sampai tahap “tersedianya data sarana dan prasarana pengelolaan sampah di 30 pasar percontohan”. Dalam hal ini, target capaian terpenuhi. Diharapkan ada tindak lanjut dari pemerintah pusat maupun daerah terhadap data yang sudah didapat terutama di pasar-pasar yang pengelolaan sampah nya masih buruk dan/ atau belum banyak melibatkan komunitas sekitar.</t>
  </si>
  <si>
    <t>60.  </t>
  </si>
  <si>
    <t xml:space="preserve">Pengenalan dunia pertanian pada generasi muda melalui kegiatan pelatihan Agri Training Camp (ATC) di 10 Balai Pelatihan Pertanian.
Ukuran keberhasilan:
Terselenggaranya program Agri Training Camp di 10 Balai Pelatihan Pertanian, dengan target peserta masing-masing siswa SD, SMP, SMA adalah 30 orang setiap Balai Pelatihan Pertanian
</t>
  </si>
  <si>
    <t>Sebagai negara agraris, pemerintah Indonesia menganggap penting untuk memberikan pemahaman sejak dini terhadap publik tentang dunia pertanian. Atas dasar itu, Kementerian Pertanian mencetuskan program Agri Training Camp (ATC) yang melibatkan siswa SMP/SMA/SMK untuk diberikan pengetahuan dan kemampuan dasar bertani. Dikarenakan kebijakan penghematan anggaran Inpres 4/2014, renaksi ini mengalami penghematan sehingga beberapa BPP seperti: PPMKP Ciawi, BBPP Lembang, BPP Lampung, dan BPP Jambi membatalkan penyelenggaraan ATC. Sedangkan 6 ATC, yakni BBPKH Cinagara, BBPP Batangkulu, BBPP Batu, BBPP Binuang, BBPP Ketindan,  dan BBPP Kupang berhasil diselenggarakan dan dihadiri sebanyak total 270 peserta. Salah satu publikasi dari program ATC ini bisa diakses melalui:  http://bbpp-batangkaluku.pertanian.go.id/ atau https://www.youtube.com/watch?v=B_zIlB10Zqg.</t>
  </si>
  <si>
    <t>61.  </t>
  </si>
  <si>
    <t>Pengoptimalan fungsi Balai Penyuluhan di tingkat Kecamatan sebagai sarana pemberdayaan komunitas pertanian (petani, ahli pertanian, dan pemerintah) untuk merumuskan program baru pertanian.
Ukuran keberhasilan:
Terlaksananya fasilitasi balai penyuluhan pertanian di tingkat kecamatan sebagai posko pembangunan pertanian di 1000 unit.</t>
  </si>
  <si>
    <t>Dalam upaya mendorong kontribusi petani dalam peningkatan kualitas produksi pertanian, Kementerian Pertanian berupaya untuk mengoptimalisasi fungsi Balai Penyuluhan di tingkat Kecamatan sebagai sarana pemberdayaan komunitas pertanian. Untuk tahun 2014, ada sejumlah 1,047 Balai Penyuluhan Pertanian, Perikanan dan Kehutanan (BP3K) yang berhasil terfasilitasi sebagai posko pembangunan sektor pertanian seluruh Indonesia (target awal sejumlah 1000 BP3K).</t>
  </si>
  <si>
    <t>Pemberdayaan masyarakat pengembangan sektor kreatif</t>
  </si>
  <si>
    <t>62.  </t>
  </si>
  <si>
    <t>Mendorong partisipasi publik dalam pemanfaatan ruang khusus melalui keterlibatan dalam wujud kreasi dan pengawasan publik</t>
  </si>
  <si>
    <t>Terlaksananya penetapan ruang khusus untuk seni grafis dan iklan di lingkungan kota serta pengelolaan ruang iklan.
Ukuran keberhasilan:
Tersusunnya regulasi/peraturan Kemenpora agar daerah menetapkan area/ruang khusus bagi seni grafis dan iklan disertai dengan pengawasan kuat.</t>
  </si>
  <si>
    <t>Kementerian Pemuda dan Olahraga</t>
  </si>
  <si>
    <t>Ada pemberitahuan via email tanggal 21 Maret 2014 menyatakan bahwa renaksi di samping tidak menjadi tupoksi dari Kementerian Pemuda dan Olahraga.</t>
  </si>
  <si>
    <t>63.  </t>
  </si>
  <si>
    <t>Penguatan layanan publik menyangkut pariwisata dan ekonomi kreatif</t>
  </si>
  <si>
    <t xml:space="preserve">Pengembangan wilayah khusus pengembangan batik melalui penetapan sentra industri batik
Ukuran keberhasilan:
Perumusan roadmap pengembangan batik melalui pembentukan sentra batik dan pembangunan portal layanan pengembangan industri batik
</t>
  </si>
  <si>
    <t>Kementerian Pariwisata</t>
  </si>
  <si>
    <t>Ada surat resmi dari Kementerian Pariwisata tanggal 12 Maret 2015 yang menyatakan bahwa renaksi di samping telah dibatalkan sejak awal penajaman renaksi tahun 2014 dengan UKP4 karena Kementerian Pariwisata dan Ekonomi Kreatif tidak memiliki aktivitas terkait hal tersebut. Sedangkan di tahun 2015 rencana aksi bidang ekonomi kreatif ditangani oleh instansi khusus yaitu Badan Ekonomi Kreatif sesuai Perpres Nomor 6 Tahun 2015 tanggal 20 Januari 2015.</t>
  </si>
  <si>
    <t>64.  </t>
  </si>
  <si>
    <r>
      <t xml:space="preserve">Pengembangan Website dan </t>
    </r>
    <r>
      <rPr>
        <i/>
        <sz val="11"/>
        <color indexed="8"/>
        <rFont val="Calibri"/>
        <family val="2"/>
      </rPr>
      <t>Mobile Application</t>
    </r>
    <r>
      <rPr>
        <sz val="11"/>
        <color indexed="8"/>
        <rFont val="Calibri"/>
        <family val="2"/>
      </rPr>
      <t xml:space="preserve"> berisi kebutuhan turis untuk menemukan kegiatan-kegiatan wisata.
Ukuran keberhasilan:
a. Terbangunnya website berisi kebutuhan turis untuk menemukan kegiatan-kegiatan wisata.
b. Terbangunnya Mobile Application berisi kebutuhan turis untuk menemukan kegiatan-kegiatan wisata.
</t>
    </r>
  </si>
  <si>
    <r>
      <t xml:space="preserve">Untuk mengembangkan sektor pariwisata Indonesia, Kementerian Pariwisata telah membangun website dan </t>
    </r>
    <r>
      <rPr>
        <i/>
        <sz val="11"/>
        <color indexed="8"/>
        <rFont val="Calibri"/>
        <family val="2"/>
      </rPr>
      <t>mobile application</t>
    </r>
    <r>
      <rPr>
        <sz val="11"/>
        <color theme="1"/>
        <rFont val="Calibri"/>
        <scheme val="minor"/>
      </rPr>
      <t xml:space="preserve"> yang berisikan sejumlah informasi yang dapat membantu turis untuk menemukan kegiatan-kegiatan wisata di berbagai penjuru Indonesia (http://indonesia.travel/).</t>
    </r>
  </si>
  <si>
    <t>Tabel Capaian Rencana Aksi Open Government Indonesia 2014</t>
  </si>
  <si>
    <t>Tabel Ringkasan Status Capaian 2015</t>
  </si>
  <si>
    <t>Dalam Proses Pencapaian</t>
  </si>
  <si>
    <t>Total Komitmen 2014</t>
  </si>
  <si>
    <t>Rata -  rata ketercapaian</t>
  </si>
  <si>
    <t>Tabel Ringkasan Status Capaian 2014</t>
  </si>
  <si>
    <t>Draft revisi Peraturan Komisi Informasi Nomor 1 Tahun 2013 tentang Prosedur Penyelesaian Sengketa Informasi Publik baru selesai 80%. 
Surat Edaran (SE) tentang revisi Peraturan Komisi Informasi Tahun 2013 tersebut belum ada karena draft Revisi Peraturan Komisi Informasi dimaksud belum selesai 100%.
Laporan Tahunan dari Komisi Informasi Provinsi/ Kabupaten/ Kota tahun 2015 kepada Komisi Informasi Pusat lengkap 100%.</t>
  </si>
  <si>
    <t>Perbandingan Tingkat Ketercapaian Renaksi OGI</t>
  </si>
  <si>
    <t>Jumlah K/L</t>
  </si>
  <si>
    <t>Renaksi</t>
  </si>
  <si>
    <t>Capaian (dalam %)</t>
  </si>
  <si>
    <t>Tercapai (100%)</t>
  </si>
  <si>
    <t>Tidak tercapai (1-99%)</t>
  </si>
  <si>
    <t>Tidak dilaksanakan (0%)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</si>
</sst>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0.0"/>
    <numFmt numFmtId="165" formatCode="0.0%"/>
  </numFmts>
  <fonts count="22" x14ac:knownFonts="1">
    <font>
      <sz val="11"/>
      <color theme="1"/>
      <name val="Calibri"/>
      <scheme val="minor"/>
    </font>
    <font>
      <sz val="11"/>
      <color indexed="8"/>
      <name val="Calibri"/>
      <family val="2"/>
    </font>
    <font>
      <b/>
      <i/>
      <sz val="11"/>
      <color indexed="8"/>
      <name val="Calibri"/>
      <family val="2"/>
    </font>
    <font>
      <sz val="11"/>
      <color theme="1"/>
      <name val="Calibri"/>
      <family val="2"/>
      <scheme val="minor"/>
    </font>
    <font>
      <b/>
      <sz val="12"/>
      <color theme="1"/>
      <name val="Calibri"/>
      <family val="2"/>
    </font>
    <font>
      <sz val="11"/>
      <color rgb="FF000000"/>
      <name val="Calibri"/>
      <family val="2"/>
    </font>
    <font>
      <sz val="11"/>
      <color theme="1"/>
      <name val="Calibri"/>
      <family val="2"/>
    </font>
    <font>
      <b/>
      <sz val="11"/>
      <color theme="1"/>
      <name val="Calibri"/>
      <family val="2"/>
    </font>
    <font>
      <b/>
      <sz val="11"/>
      <color theme="1"/>
      <name val="Calibri"/>
      <family val="2"/>
      <scheme val="minor"/>
    </font>
    <font>
      <b/>
      <i/>
      <sz val="11"/>
      <color theme="1"/>
      <name val="Calibri"/>
      <family val="2"/>
      <scheme val="minor"/>
    </font>
    <font>
      <b/>
      <sz val="11"/>
      <color rgb="FF000000"/>
      <name val="Calibri"/>
      <family val="2"/>
    </font>
    <font>
      <sz val="11"/>
      <color rgb="FF000000"/>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u/>
      <sz val="11"/>
      <color theme="10"/>
      <name val="Calibri"/>
      <scheme val="minor"/>
    </font>
    <font>
      <u/>
      <sz val="11"/>
      <color theme="11"/>
      <name val="Calibri"/>
      <scheme val="minor"/>
    </font>
    <font>
      <i/>
      <sz val="11"/>
      <color indexed="8"/>
      <name val="Calibri"/>
      <family val="2"/>
    </font>
    <font>
      <b/>
      <i/>
      <sz val="11"/>
      <color theme="1"/>
      <name val="Calibri"/>
      <scheme val="minor"/>
    </font>
  </fonts>
  <fills count="9">
    <fill>
      <patternFill patternType="none"/>
    </fill>
    <fill>
      <patternFill patternType="gray125"/>
    </fill>
    <fill>
      <patternFill patternType="solid">
        <fgColor rgb="FFE0E0E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3366FF"/>
        <bgColor indexed="64"/>
      </patternFill>
    </fill>
    <fill>
      <patternFill patternType="solid">
        <fgColor rgb="FF0070C0"/>
        <bgColor indexed="64"/>
      </patternFill>
    </fill>
    <fill>
      <patternFill patternType="solid">
        <fgColor theme="0"/>
        <bgColor rgb="FF000000"/>
      </patternFill>
    </fill>
  </fills>
  <borders count="28">
    <border>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2">
    <xf numFmtId="0" fontId="0" fillId="0" borderId="0"/>
    <xf numFmtId="41" fontId="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 fillId="0" borderId="0"/>
    <xf numFmtId="0" fontId="18" fillId="0" borderId="0" applyNumberFormat="0" applyFill="0" applyBorder="0" applyAlignment="0" applyProtection="0"/>
    <xf numFmtId="0" fontId="19" fillId="0" borderId="0" applyNumberFormat="0" applyFill="0" applyBorder="0" applyAlignment="0" applyProtection="0"/>
  </cellStyleXfs>
  <cellXfs count="281">
    <xf numFmtId="0" fontId="0" fillId="0" borderId="0" xfId="0"/>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7" fillId="0" borderId="5" xfId="0" applyFont="1" applyBorder="1" applyAlignment="1">
      <alignment horizontal="center"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5" fillId="0" borderId="5" xfId="0" applyFont="1" applyBorder="1" applyAlignment="1">
      <alignment vertical="top" wrapText="1"/>
    </xf>
    <xf numFmtId="0" fontId="0" fillId="0" borderId="0" xfId="0" applyAlignment="1">
      <alignment vertical="top" wrapText="1"/>
    </xf>
    <xf numFmtId="0" fontId="7" fillId="0" borderId="6" xfId="0" applyFont="1" applyBorder="1" applyAlignment="1">
      <alignment horizontal="center" vertical="top" wrapText="1"/>
    </xf>
    <xf numFmtId="0" fontId="5" fillId="0" borderId="6" xfId="0" applyFont="1" applyBorder="1" applyAlignment="1">
      <alignment vertical="top" wrapText="1"/>
    </xf>
    <xf numFmtId="0" fontId="6" fillId="0" borderId="6" xfId="0" applyFont="1" applyBorder="1" applyAlignment="1">
      <alignment horizontal="center" vertical="top" wrapText="1"/>
    </xf>
    <xf numFmtId="0" fontId="5" fillId="0" borderId="5" xfId="0" applyFont="1" applyBorder="1" applyAlignment="1">
      <alignment vertical="top" wrapText="1"/>
    </xf>
    <xf numFmtId="0" fontId="6" fillId="0" borderId="5" xfId="0" applyFont="1" applyBorder="1" applyAlignment="1">
      <alignment horizontal="center" vertical="top" wrapText="1"/>
    </xf>
    <xf numFmtId="0" fontId="6" fillId="0" borderId="5" xfId="0" applyFont="1" applyBorder="1" applyAlignment="1">
      <alignment vertical="top" wrapText="1"/>
    </xf>
    <xf numFmtId="0" fontId="7" fillId="0" borderId="6" xfId="0" applyFont="1" applyFill="1" applyBorder="1" applyAlignment="1">
      <alignment horizontal="center" vertical="center" wrapText="1"/>
    </xf>
    <xf numFmtId="0" fontId="0" fillId="0" borderId="6" xfId="0" applyBorder="1"/>
    <xf numFmtId="0" fontId="0" fillId="3" borderId="0" xfId="0" applyFill="1"/>
    <xf numFmtId="0" fontId="8" fillId="0" borderId="4" xfId="0" applyFont="1" applyBorder="1" applyAlignment="1">
      <alignment horizontal="center"/>
    </xf>
    <xf numFmtId="0" fontId="4" fillId="0" borderId="5" xfId="0" applyFont="1" applyFill="1" applyBorder="1" applyAlignment="1">
      <alignment horizontal="center" vertical="top" wrapText="1"/>
    </xf>
    <xf numFmtId="0" fontId="6" fillId="0" borderId="6" xfId="0" applyFont="1" applyBorder="1" applyAlignment="1">
      <alignment vertical="top" wrapText="1"/>
    </xf>
    <xf numFmtId="0" fontId="7" fillId="3" borderId="6" xfId="0" applyFont="1" applyFill="1" applyBorder="1" applyAlignment="1">
      <alignment horizontal="left" vertical="top" wrapText="1" indent="2"/>
    </xf>
    <xf numFmtId="0" fontId="6" fillId="3" borderId="6" xfId="0" applyFont="1" applyFill="1" applyBorder="1" applyAlignment="1">
      <alignment vertical="top" wrapText="1"/>
    </xf>
    <xf numFmtId="0" fontId="5" fillId="3" borderId="6" xfId="0" applyFont="1" applyFill="1" applyBorder="1" applyAlignment="1">
      <alignment vertical="top" wrapText="1"/>
    </xf>
    <xf numFmtId="0" fontId="6" fillId="3" borderId="6" xfId="0" applyFont="1" applyFill="1" applyBorder="1" applyAlignment="1">
      <alignment horizontal="center" vertical="top" wrapText="1"/>
    </xf>
    <xf numFmtId="0" fontId="6" fillId="0" borderId="5" xfId="0" applyNumberFormat="1" applyFont="1" applyBorder="1" applyAlignment="1">
      <alignment horizontal="center" vertical="top" wrapText="1"/>
    </xf>
    <xf numFmtId="0" fontId="0" fillId="0" borderId="0" xfId="1" applyNumberFormat="1" applyFont="1"/>
    <xf numFmtId="0" fontId="4" fillId="2" borderId="1" xfId="1" applyNumberFormat="1" applyFont="1" applyFill="1" applyBorder="1" applyAlignment="1">
      <alignment horizontal="center" vertical="top" wrapText="1"/>
    </xf>
    <xf numFmtId="0" fontId="4" fillId="2" borderId="2" xfId="1" applyNumberFormat="1" applyFont="1" applyFill="1" applyBorder="1" applyAlignment="1">
      <alignment horizontal="center" vertical="top" wrapText="1"/>
    </xf>
    <xf numFmtId="0" fontId="4" fillId="2" borderId="3" xfId="1" applyNumberFormat="1" applyFont="1" applyFill="1" applyBorder="1" applyAlignment="1">
      <alignment horizontal="center" vertical="top" wrapText="1"/>
    </xf>
    <xf numFmtId="0" fontId="6" fillId="0" borderId="5" xfId="1" applyNumberFormat="1" applyFont="1" applyBorder="1" applyAlignment="1">
      <alignment horizontal="center" vertical="top" wrapText="1"/>
    </xf>
    <xf numFmtId="0" fontId="6" fillId="0" borderId="6" xfId="1" applyNumberFormat="1" applyFont="1" applyBorder="1" applyAlignment="1">
      <alignment horizontal="center" vertical="top" wrapText="1"/>
    </xf>
    <xf numFmtId="0" fontId="6" fillId="3" borderId="6" xfId="1" applyNumberFormat="1" applyFont="1" applyFill="1" applyBorder="1" applyAlignment="1">
      <alignment horizontal="center" vertical="top" wrapText="1"/>
    </xf>
    <xf numFmtId="0" fontId="14" fillId="0" borderId="0" xfId="0" applyFont="1" applyAlignment="1">
      <alignment horizontal="center" vertical="center"/>
    </xf>
    <xf numFmtId="0" fontId="0" fillId="0" borderId="11" xfId="0" applyBorder="1" applyAlignment="1">
      <alignment vertical="top" wrapText="1"/>
    </xf>
    <xf numFmtId="0" fontId="0" fillId="0" borderId="13" xfId="0" applyBorder="1" applyAlignment="1">
      <alignment vertical="top" wrapText="1"/>
    </xf>
    <xf numFmtId="0" fontId="17" fillId="0" borderId="6" xfId="0" applyFont="1" applyBorder="1" applyAlignment="1">
      <alignment horizontal="center" vertical="center"/>
    </xf>
    <xf numFmtId="0" fontId="17" fillId="0" borderId="6" xfId="0" applyFont="1" applyBorder="1" applyAlignment="1">
      <alignment vertical="center"/>
    </xf>
    <xf numFmtId="0" fontId="16" fillId="0" borderId="16" xfId="0" applyFont="1" applyBorder="1"/>
    <xf numFmtId="164" fontId="0" fillId="0" borderId="0" xfId="0" applyNumberFormat="1"/>
    <xf numFmtId="0" fontId="16" fillId="0" borderId="17" xfId="0" applyFont="1" applyBorder="1"/>
    <xf numFmtId="0" fontId="15" fillId="0" borderId="18" xfId="0" applyFont="1" applyBorder="1" applyAlignment="1">
      <alignment vertical="top" wrapText="1"/>
    </xf>
    <xf numFmtId="0" fontId="15" fillId="0" borderId="19" xfId="0" applyFont="1" applyBorder="1" applyAlignment="1">
      <alignment horizontal="center" vertical="center"/>
    </xf>
    <xf numFmtId="0" fontId="15" fillId="0" borderId="20" xfId="0" applyFont="1" applyBorder="1" applyAlignment="1">
      <alignment horizontal="center"/>
    </xf>
    <xf numFmtId="0" fontId="16" fillId="0" borderId="21" xfId="0" applyFont="1" applyBorder="1"/>
    <xf numFmtId="9" fontId="15" fillId="0" borderId="22" xfId="2" applyNumberFormat="1" applyFont="1" applyBorder="1" applyAlignment="1">
      <alignment horizontal="center"/>
    </xf>
    <xf numFmtId="0" fontId="16" fillId="0" borderId="23" xfId="0" applyFont="1" applyBorder="1"/>
    <xf numFmtId="9" fontId="15" fillId="0" borderId="24" xfId="2" applyNumberFormat="1" applyFont="1" applyBorder="1" applyAlignment="1">
      <alignment horizontal="center"/>
    </xf>
    <xf numFmtId="0" fontId="16" fillId="4" borderId="23" xfId="0" applyFont="1" applyFill="1" applyBorder="1"/>
    <xf numFmtId="0" fontId="16" fillId="4" borderId="16" xfId="0" applyFont="1" applyFill="1" applyBorder="1"/>
    <xf numFmtId="9" fontId="15" fillId="4" borderId="24" xfId="2" applyNumberFormat="1" applyFont="1" applyFill="1" applyBorder="1" applyAlignment="1">
      <alignment horizontal="center"/>
    </xf>
    <xf numFmtId="0" fontId="16" fillId="6" borderId="25" xfId="0" applyFont="1" applyFill="1" applyBorder="1"/>
    <xf numFmtId="0" fontId="0" fillId="6" borderId="26" xfId="0" applyFill="1" applyBorder="1"/>
    <xf numFmtId="164" fontId="16" fillId="6" borderId="27" xfId="0" applyNumberFormat="1" applyFont="1" applyFill="1" applyBorder="1" applyAlignment="1">
      <alignment horizontal="center"/>
    </xf>
    <xf numFmtId="0" fontId="3" fillId="0" borderId="0" xfId="9"/>
    <xf numFmtId="0" fontId="4" fillId="2" borderId="1" xfId="9" applyFont="1" applyFill="1" applyBorder="1" applyAlignment="1">
      <alignment horizontal="center" vertical="top" wrapText="1"/>
    </xf>
    <xf numFmtId="0" fontId="4" fillId="2" borderId="2" xfId="9" applyFont="1" applyFill="1" applyBorder="1" applyAlignment="1">
      <alignment horizontal="center" vertical="top" wrapText="1"/>
    </xf>
    <xf numFmtId="0" fontId="4" fillId="2" borderId="3" xfId="9" applyFont="1" applyFill="1" applyBorder="1" applyAlignment="1">
      <alignment horizontal="center" vertical="top" wrapText="1"/>
    </xf>
    <xf numFmtId="0" fontId="6" fillId="0" borderId="3" xfId="9" applyFont="1" applyBorder="1" applyAlignment="1">
      <alignment vertical="top" wrapText="1"/>
    </xf>
    <xf numFmtId="0" fontId="3" fillId="0" borderId="2" xfId="9" applyBorder="1" applyAlignment="1">
      <alignment vertical="top" wrapText="1"/>
    </xf>
    <xf numFmtId="0" fontId="7" fillId="0" borderId="4" xfId="9" applyFont="1" applyBorder="1" applyAlignment="1">
      <alignment horizontal="center" vertical="top" wrapText="1"/>
    </xf>
    <xf numFmtId="0" fontId="5" fillId="0" borderId="3" xfId="9" applyFont="1" applyBorder="1" applyAlignment="1">
      <alignment vertical="top" wrapText="1"/>
    </xf>
    <xf numFmtId="0" fontId="6" fillId="0" borderId="3" xfId="9" applyFont="1" applyBorder="1" applyAlignment="1">
      <alignment horizontal="center" vertical="top" wrapText="1"/>
    </xf>
    <xf numFmtId="0" fontId="7" fillId="0" borderId="5" xfId="9" applyFont="1" applyBorder="1" applyAlignment="1">
      <alignment horizontal="center" vertical="top" wrapText="1"/>
    </xf>
    <xf numFmtId="0" fontId="6" fillId="0" borderId="5" xfId="9" applyFont="1" applyBorder="1" applyAlignment="1">
      <alignment vertical="top" wrapText="1"/>
    </xf>
    <xf numFmtId="0" fontId="6" fillId="0" borderId="5" xfId="9" applyFont="1" applyBorder="1" applyAlignment="1">
      <alignment horizontal="center" vertical="top" wrapText="1"/>
    </xf>
    <xf numFmtId="0" fontId="5" fillId="0" borderId="5" xfId="9" applyFont="1" applyBorder="1" applyAlignment="1">
      <alignment vertical="top" wrapText="1"/>
    </xf>
    <xf numFmtId="0" fontId="3" fillId="0" borderId="1" xfId="9" applyBorder="1" applyAlignment="1">
      <alignment vertical="top" wrapText="1"/>
    </xf>
    <xf numFmtId="0" fontId="3" fillId="0" borderId="5" xfId="9" applyBorder="1" applyAlignment="1">
      <alignment vertical="top" wrapText="1"/>
    </xf>
    <xf numFmtId="0" fontId="3" fillId="0" borderId="6" xfId="9" applyBorder="1" applyAlignment="1">
      <alignment vertical="top" wrapText="1"/>
    </xf>
    <xf numFmtId="0" fontId="7" fillId="0" borderId="6" xfId="9" applyFont="1" applyBorder="1" applyAlignment="1">
      <alignment horizontal="center" vertical="top" wrapText="1"/>
    </xf>
    <xf numFmtId="0" fontId="6" fillId="0" borderId="7" xfId="9" applyFont="1" applyBorder="1" applyAlignment="1">
      <alignment vertical="top" wrapText="1"/>
    </xf>
    <xf numFmtId="0" fontId="5" fillId="0" borderId="7" xfId="9" applyFont="1" applyBorder="1" applyAlignment="1">
      <alignment vertical="top" wrapText="1"/>
    </xf>
    <xf numFmtId="0" fontId="6" fillId="0" borderId="7" xfId="9" applyFont="1" applyBorder="1" applyAlignment="1">
      <alignment horizontal="center" vertical="top" wrapText="1"/>
    </xf>
    <xf numFmtId="0" fontId="3" fillId="0" borderId="7" xfId="9" applyBorder="1" applyAlignment="1">
      <alignment vertical="top" wrapText="1"/>
    </xf>
    <xf numFmtId="0" fontId="7" fillId="0" borderId="6" xfId="9" applyFont="1" applyBorder="1" applyAlignment="1">
      <alignment horizontal="left" vertical="top" wrapText="1" indent="2"/>
    </xf>
    <xf numFmtId="0" fontId="5" fillId="0" borderId="6" xfId="9" applyFont="1" applyBorder="1" applyAlignment="1">
      <alignment vertical="top" wrapText="1"/>
    </xf>
    <xf numFmtId="0" fontId="6" fillId="0" borderId="6" xfId="9" applyFont="1" applyBorder="1" applyAlignment="1">
      <alignment horizontal="center" vertical="top" wrapText="1"/>
    </xf>
    <xf numFmtId="0" fontId="7" fillId="0" borderId="5" xfId="9" applyFont="1" applyBorder="1" applyAlignment="1">
      <alignment horizontal="left" vertical="top" wrapText="1" indent="2"/>
    </xf>
    <xf numFmtId="0" fontId="7" fillId="0" borderId="8" xfId="9" applyFont="1" applyBorder="1" applyAlignment="1">
      <alignment horizontal="left" vertical="top" wrapText="1" indent="2"/>
    </xf>
    <xf numFmtId="0" fontId="5" fillId="0" borderId="8" xfId="9" applyFont="1" applyBorder="1" applyAlignment="1">
      <alignment vertical="top" wrapText="1"/>
    </xf>
    <xf numFmtId="0" fontId="6" fillId="0" borderId="8" xfId="9" applyFont="1" applyBorder="1" applyAlignment="1">
      <alignment horizontal="center" vertical="top" wrapText="1"/>
    </xf>
    <xf numFmtId="0" fontId="6" fillId="0" borderId="8" xfId="9" applyFont="1" applyBorder="1" applyAlignment="1">
      <alignment vertical="top" wrapText="1"/>
    </xf>
    <xf numFmtId="0" fontId="8" fillId="0" borderId="0" xfId="9" applyFont="1"/>
    <xf numFmtId="0" fontId="7" fillId="0" borderId="6" xfId="9" applyFont="1" applyFill="1" applyBorder="1" applyAlignment="1">
      <alignment horizontal="center" vertical="center" wrapText="1"/>
    </xf>
    <xf numFmtId="0" fontId="3" fillId="0" borderId="6" xfId="9" applyBorder="1"/>
    <xf numFmtId="0" fontId="3" fillId="0" borderId="4" xfId="9" applyBorder="1"/>
    <xf numFmtId="0" fontId="7" fillId="0" borderId="6" xfId="9" applyFont="1" applyFill="1" applyBorder="1" applyAlignment="1">
      <alignment horizontal="center" vertical="top" wrapText="1"/>
    </xf>
    <xf numFmtId="0" fontId="7" fillId="0" borderId="6" xfId="9" applyFont="1" applyFill="1" applyBorder="1" applyAlignment="1">
      <alignment horizontal="left" vertical="top" wrapText="1" indent="2"/>
    </xf>
    <xf numFmtId="0" fontId="21" fillId="0" borderId="0" xfId="9" applyFont="1"/>
    <xf numFmtId="0" fontId="3" fillId="3" borderId="6" xfId="9" applyFill="1" applyBorder="1" applyAlignment="1">
      <alignment vertical="top" wrapText="1"/>
    </xf>
    <xf numFmtId="0" fontId="8" fillId="0" borderId="4" xfId="9" applyFont="1" applyBorder="1" applyAlignment="1">
      <alignment horizontal="center"/>
    </xf>
    <xf numFmtId="0" fontId="4" fillId="0" borderId="5" xfId="9" applyFont="1" applyFill="1" applyBorder="1" applyAlignment="1">
      <alignment horizontal="center" vertical="top" wrapText="1"/>
    </xf>
    <xf numFmtId="0" fontId="6" fillId="0" borderId="6" xfId="9" applyFont="1" applyBorder="1" applyAlignment="1">
      <alignment vertical="top" wrapText="1"/>
    </xf>
    <xf numFmtId="0" fontId="6" fillId="3" borderId="6" xfId="9" applyFont="1" applyFill="1" applyBorder="1" applyAlignment="1">
      <alignment vertical="top" wrapText="1"/>
    </xf>
    <xf numFmtId="0" fontId="5" fillId="3" borderId="6" xfId="9" applyFont="1" applyFill="1" applyBorder="1" applyAlignment="1">
      <alignment vertical="top" wrapText="1"/>
    </xf>
    <xf numFmtId="0" fontId="6" fillId="3" borderId="6" xfId="9" applyFont="1" applyFill="1" applyBorder="1" applyAlignment="1">
      <alignment horizontal="center" vertical="top" wrapText="1"/>
    </xf>
    <xf numFmtId="0" fontId="1" fillId="0" borderId="6" xfId="9" applyFont="1" applyBorder="1" applyAlignment="1">
      <alignment vertical="top" wrapText="1"/>
    </xf>
    <xf numFmtId="0" fontId="6" fillId="0" borderId="4" xfId="9" applyFont="1" applyBorder="1" applyAlignment="1">
      <alignment horizontal="center" vertical="top" wrapText="1"/>
    </xf>
    <xf numFmtId="0" fontId="3" fillId="0" borderId="4" xfId="9" applyBorder="1" applyAlignment="1">
      <alignment vertical="top" wrapText="1"/>
    </xf>
    <xf numFmtId="0" fontId="7" fillId="3" borderId="6" xfId="9" applyFont="1" applyFill="1" applyBorder="1" applyAlignment="1">
      <alignment horizontal="center" vertical="top" wrapText="1"/>
    </xf>
    <xf numFmtId="0" fontId="15" fillId="0" borderId="6" xfId="1" applyNumberFormat="1" applyFont="1" applyBorder="1"/>
    <xf numFmtId="0" fontId="15" fillId="0" borderId="6" xfId="0" applyFont="1" applyBorder="1" applyAlignment="1">
      <alignment vertical="top" wrapText="1"/>
    </xf>
    <xf numFmtId="0" fontId="15" fillId="0" borderId="6" xfId="0" applyFont="1" applyBorder="1" applyAlignment="1">
      <alignment horizontal="center" vertical="center"/>
    </xf>
    <xf numFmtId="0" fontId="15" fillId="0" borderId="6" xfId="0" applyFont="1" applyBorder="1"/>
    <xf numFmtId="0" fontId="15" fillId="4" borderId="6" xfId="1" applyNumberFormat="1" applyFont="1" applyFill="1" applyBorder="1"/>
    <xf numFmtId="0" fontId="15" fillId="4" borderId="6" xfId="0" applyFont="1" applyFill="1" applyBorder="1" applyAlignment="1">
      <alignment vertical="top" wrapText="1"/>
    </xf>
    <xf numFmtId="0" fontId="15" fillId="4" borderId="6" xfId="0" applyFont="1" applyFill="1" applyBorder="1" applyAlignment="1">
      <alignment horizontal="center" vertical="center"/>
    </xf>
    <xf numFmtId="0" fontId="15" fillId="7" borderId="6" xfId="1" applyNumberFormat="1" applyFont="1" applyFill="1" applyBorder="1"/>
    <xf numFmtId="0" fontId="15" fillId="7" borderId="6" xfId="0" applyFont="1" applyFill="1" applyBorder="1" applyAlignment="1">
      <alignment vertical="top" wrapText="1"/>
    </xf>
    <xf numFmtId="164" fontId="15" fillId="7" borderId="6" xfId="0" applyNumberFormat="1" applyFont="1" applyFill="1" applyBorder="1" applyAlignment="1">
      <alignment horizontal="center" vertical="center"/>
    </xf>
    <xf numFmtId="165" fontId="15" fillId="0" borderId="6" xfId="2" applyNumberFormat="1" applyFont="1" applyBorder="1" applyAlignment="1">
      <alignment horizontal="center" vertical="center"/>
    </xf>
    <xf numFmtId="0" fontId="0" fillId="0" borderId="16" xfId="0" applyBorder="1"/>
    <xf numFmtId="0" fontId="0" fillId="0" borderId="16" xfId="1" applyNumberFormat="1" applyFont="1" applyBorder="1"/>
    <xf numFmtId="0" fontId="8" fillId="0" borderId="0" xfId="0" applyFont="1"/>
    <xf numFmtId="0" fontId="8" fillId="0" borderId="16" xfId="0" applyFont="1" applyBorder="1"/>
    <xf numFmtId="0" fontId="8" fillId="0" borderId="16" xfId="1" applyNumberFormat="1" applyFont="1" applyBorder="1"/>
    <xf numFmtId="0" fontId="15" fillId="0" borderId="0" xfId="0" applyFont="1" applyAlignment="1">
      <alignment horizontal="center"/>
    </xf>
    <xf numFmtId="0" fontId="14" fillId="0" borderId="15" xfId="0" applyFont="1" applyBorder="1" applyAlignment="1">
      <alignment horizontal="center" vertical="center"/>
    </xf>
    <xf numFmtId="0" fontId="7" fillId="0" borderId="5" xfId="9" applyFont="1" applyBorder="1" applyAlignment="1">
      <alignment horizontal="center" vertical="top" wrapText="1"/>
    </xf>
    <xf numFmtId="0" fontId="7" fillId="0" borderId="4" xfId="9" applyFont="1" applyBorder="1" applyAlignment="1">
      <alignment horizontal="center" vertical="top" wrapText="1"/>
    </xf>
    <xf numFmtId="0" fontId="5" fillId="0" borderId="5" xfId="9" applyFont="1" applyBorder="1" applyAlignment="1">
      <alignment horizontal="left" vertical="top" wrapText="1"/>
    </xf>
    <xf numFmtId="0" fontId="5" fillId="0" borderId="4" xfId="9" applyFont="1" applyBorder="1" applyAlignment="1">
      <alignment horizontal="left" vertical="top" wrapText="1"/>
    </xf>
    <xf numFmtId="0" fontId="6" fillId="0" borderId="5" xfId="9" applyFont="1" applyBorder="1" applyAlignment="1">
      <alignment horizontal="center" vertical="top" wrapText="1"/>
    </xf>
    <xf numFmtId="0" fontId="6" fillId="0" borderId="4" xfId="9" applyFont="1" applyBorder="1" applyAlignment="1">
      <alignment horizontal="center" vertical="top" wrapText="1"/>
    </xf>
    <xf numFmtId="0" fontId="3" fillId="0" borderId="5" xfId="9" applyBorder="1" applyAlignment="1">
      <alignment horizontal="left" vertical="top" wrapText="1"/>
    </xf>
    <xf numFmtId="0" fontId="3" fillId="0" borderId="4" xfId="9" applyBorder="1" applyAlignment="1">
      <alignment horizontal="left" vertical="top" wrapText="1"/>
    </xf>
    <xf numFmtId="0" fontId="6" fillId="0" borderId="5" xfId="9" applyFont="1" applyBorder="1" applyAlignment="1">
      <alignment horizontal="left" vertical="top" wrapText="1"/>
    </xf>
    <xf numFmtId="0" fontId="6" fillId="0" borderId="4" xfId="9" applyFont="1" applyBorder="1" applyAlignment="1">
      <alignment horizontal="left" vertical="top" wrapText="1"/>
    </xf>
    <xf numFmtId="0" fontId="3" fillId="0" borderId="1" xfId="9" applyBorder="1" applyAlignment="1">
      <alignment horizontal="left" vertical="top" wrapText="1"/>
    </xf>
    <xf numFmtId="0" fontId="3" fillId="0" borderId="3" xfId="9" applyBorder="1" applyAlignment="1">
      <alignment horizontal="left" vertical="top" wrapText="1"/>
    </xf>
    <xf numFmtId="0" fontId="5" fillId="0" borderId="1" xfId="9" applyFont="1" applyBorder="1" applyAlignment="1">
      <alignment horizontal="left" vertical="top" wrapText="1"/>
    </xf>
    <xf numFmtId="0" fontId="5" fillId="0" borderId="3" xfId="9" applyFont="1" applyBorder="1" applyAlignment="1">
      <alignment horizontal="left" vertical="top" wrapText="1"/>
    </xf>
    <xf numFmtId="0" fontId="6" fillId="0" borderId="5" xfId="9" applyFont="1" applyBorder="1" applyAlignment="1">
      <alignment vertical="top" wrapText="1"/>
    </xf>
    <xf numFmtId="0" fontId="6" fillId="0" borderId="4" xfId="9" applyFont="1" applyBorder="1" applyAlignment="1">
      <alignment vertical="top" wrapText="1"/>
    </xf>
    <xf numFmtId="0" fontId="5" fillId="0" borderId="5" xfId="9" applyFont="1" applyBorder="1" applyAlignment="1">
      <alignment vertical="top" wrapText="1"/>
    </xf>
    <xf numFmtId="0" fontId="5" fillId="0" borderId="4" xfId="9" applyFont="1" applyBorder="1" applyAlignment="1">
      <alignment vertical="top" wrapText="1"/>
    </xf>
    <xf numFmtId="0" fontId="7" fillId="0" borderId="13"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7" xfId="9" applyFont="1" applyBorder="1" applyAlignment="1">
      <alignment horizontal="center" vertical="center" wrapText="1"/>
    </xf>
    <xf numFmtId="0" fontId="7" fillId="0" borderId="13" xfId="9" applyFont="1" applyBorder="1" applyAlignment="1">
      <alignment horizontal="center" vertical="top" wrapText="1"/>
    </xf>
    <xf numFmtId="0" fontId="7" fillId="0" borderId="14" xfId="9" applyFont="1" applyBorder="1" applyAlignment="1">
      <alignment horizontal="center" vertical="top" wrapText="1"/>
    </xf>
    <xf numFmtId="0" fontId="7" fillId="0" borderId="7" xfId="9" applyFont="1" applyBorder="1" applyAlignment="1">
      <alignment horizontal="center" vertical="top" wrapText="1"/>
    </xf>
    <xf numFmtId="0" fontId="4" fillId="0" borderId="9" xfId="9" applyFont="1" applyBorder="1" applyAlignment="1">
      <alignment horizontal="center" vertical="center" wrapText="1"/>
    </xf>
    <xf numFmtId="0" fontId="4" fillId="0" borderId="10" xfId="9" applyFont="1" applyBorder="1" applyAlignment="1">
      <alignment horizontal="center" vertical="center" wrapText="1"/>
    </xf>
    <xf numFmtId="0" fontId="4" fillId="0" borderId="3" xfId="9" applyFont="1" applyBorder="1" applyAlignment="1">
      <alignment horizontal="center" vertical="center" wrapText="1"/>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3" xfId="9" applyFont="1" applyBorder="1" applyAlignment="1">
      <alignment horizontal="center" vertical="center" wrapText="1"/>
    </xf>
    <xf numFmtId="0" fontId="5" fillId="0" borderId="5" xfId="9" applyFont="1" applyBorder="1" applyAlignment="1">
      <alignment horizontal="center" vertical="top" wrapText="1"/>
    </xf>
    <xf numFmtId="0" fontId="5" fillId="0" borderId="4" xfId="9" applyFont="1" applyBorder="1" applyAlignment="1">
      <alignment horizontal="center" vertical="top" wrapText="1"/>
    </xf>
    <xf numFmtId="0" fontId="10" fillId="0" borderId="13" xfId="9" applyFont="1" applyBorder="1" applyAlignment="1">
      <alignment horizontal="center" vertical="center" wrapText="1"/>
    </xf>
    <xf numFmtId="0" fontId="10" fillId="0" borderId="14" xfId="9" applyFont="1" applyBorder="1" applyAlignment="1">
      <alignment horizontal="center" vertical="center" wrapText="1"/>
    </xf>
    <xf numFmtId="0" fontId="10" fillId="0" borderId="7" xfId="9" applyFont="1" applyBorder="1" applyAlignment="1">
      <alignment horizontal="center" vertical="center" wrapText="1"/>
    </xf>
    <xf numFmtId="0" fontId="3" fillId="0" borderId="6" xfId="9" applyBorder="1" applyAlignment="1">
      <alignment horizontal="left" vertical="top" wrapText="1"/>
    </xf>
    <xf numFmtId="0" fontId="6" fillId="0" borderId="5" xfId="9" applyNumberFormat="1" applyFont="1" applyBorder="1" applyAlignment="1">
      <alignment horizontal="center" vertical="top" wrapText="1"/>
    </xf>
    <xf numFmtId="0" fontId="6" fillId="0" borderId="4" xfId="9" applyNumberFormat="1" applyFont="1" applyBorder="1" applyAlignment="1">
      <alignment horizontal="center" vertical="top" wrapText="1"/>
    </xf>
    <xf numFmtId="0" fontId="6" fillId="0" borderId="14" xfId="9" applyFont="1" applyBorder="1" applyAlignment="1">
      <alignment horizontal="center" vertical="top" wrapText="1"/>
    </xf>
    <xf numFmtId="0" fontId="6" fillId="0" borderId="7" xfId="9" applyFont="1" applyBorder="1" applyAlignment="1">
      <alignment horizontal="center" vertical="top" wrapText="1"/>
    </xf>
    <xf numFmtId="0" fontId="4" fillId="0" borderId="11" xfId="9" applyFont="1" applyFill="1" applyBorder="1" applyAlignment="1">
      <alignment horizontal="center" vertical="top" wrapText="1"/>
    </xf>
    <xf numFmtId="0" fontId="4" fillId="0" borderId="12" xfId="9" applyFont="1" applyFill="1" applyBorder="1" applyAlignment="1">
      <alignment horizontal="center" vertical="top" wrapText="1"/>
    </xf>
    <xf numFmtId="0" fontId="4" fillId="0" borderId="1" xfId="9" applyFont="1" applyFill="1" applyBorder="1" applyAlignment="1">
      <alignment horizontal="center" vertical="top" wrapText="1"/>
    </xf>
    <xf numFmtId="0" fontId="6" fillId="0" borderId="5" xfId="1" applyNumberFormat="1" applyFont="1" applyBorder="1" applyAlignment="1">
      <alignment horizontal="center" vertical="top" wrapText="1"/>
    </xf>
    <xf numFmtId="0" fontId="6" fillId="0" borderId="4" xfId="1" applyNumberFormat="1" applyFont="1" applyBorder="1" applyAlignment="1">
      <alignment horizontal="center" vertical="top" wrapText="1"/>
    </xf>
    <xf numFmtId="0" fontId="4" fillId="2" borderId="5" xfId="9" applyFont="1" applyFill="1" applyBorder="1" applyAlignment="1">
      <alignment horizontal="center" vertical="top" wrapText="1"/>
    </xf>
    <xf numFmtId="0" fontId="4" fillId="2" borderId="8" xfId="9" applyFont="1" applyFill="1" applyBorder="1" applyAlignment="1">
      <alignment horizontal="center" vertical="top" wrapText="1"/>
    </xf>
    <xf numFmtId="0" fontId="4" fillId="2" borderId="4" xfId="9" applyFont="1" applyFill="1" applyBorder="1" applyAlignment="1">
      <alignment horizontal="center" vertical="top" wrapText="1"/>
    </xf>
    <xf numFmtId="0" fontId="17" fillId="5" borderId="6" xfId="0" applyFont="1" applyFill="1" applyBorder="1" applyAlignment="1">
      <alignment horizontal="center" vertical="center"/>
    </xf>
    <xf numFmtId="0" fontId="0" fillId="0" borderId="0" xfId="0" applyAlignment="1">
      <alignment horizont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6" fillId="0" borderId="5" xfId="0" applyFont="1" applyBorder="1" applyAlignment="1">
      <alignment horizontal="center" vertical="top" wrapText="1"/>
    </xf>
    <xf numFmtId="0" fontId="6" fillId="0" borderId="4" xfId="0" applyFont="1" applyBorder="1" applyAlignment="1">
      <alignment horizontal="center" vertical="top"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0" xfId="0" applyFont="1" applyBorder="1" applyAlignment="1">
      <alignment horizontal="center" vertical="center"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4" fillId="2" borderId="11"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4" fillId="2" borderId="5"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6" fillId="0" borderId="14" xfId="0" applyFont="1" applyBorder="1" applyAlignment="1">
      <alignment horizontal="center" vertical="top" wrapText="1"/>
    </xf>
    <xf numFmtId="0" fontId="9" fillId="0" borderId="13" xfId="0" applyFont="1" applyBorder="1" applyAlignment="1">
      <alignment horizontal="center"/>
    </xf>
    <xf numFmtId="0" fontId="9" fillId="0" borderId="14" xfId="0" applyFont="1" applyBorder="1" applyAlignment="1">
      <alignment horizontal="center"/>
    </xf>
    <xf numFmtId="0" fontId="9" fillId="0" borderId="7" xfId="0" applyFont="1" applyBorder="1" applyAlignment="1">
      <alignment horizontal="center"/>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6" fillId="0" borderId="5" xfId="0" applyNumberFormat="1" applyFont="1" applyBorder="1" applyAlignment="1">
      <alignment horizontal="center" vertical="top" wrapText="1"/>
    </xf>
    <xf numFmtId="0" fontId="6" fillId="0" borderId="4" xfId="0" applyNumberFormat="1" applyFont="1" applyBorder="1" applyAlignment="1">
      <alignment horizontal="center" vertical="top" wrapText="1"/>
    </xf>
    <xf numFmtId="0" fontId="7" fillId="3" borderId="4" xfId="0" applyFont="1" applyFill="1" applyBorder="1" applyAlignment="1">
      <alignment horizontal="left" vertical="top" wrapText="1" indent="2"/>
    </xf>
    <xf numFmtId="0" fontId="6" fillId="3" borderId="3" xfId="0" applyFont="1" applyFill="1" applyBorder="1" applyAlignment="1">
      <alignment vertical="top" wrapText="1"/>
    </xf>
    <xf numFmtId="0" fontId="5" fillId="3" borderId="3" xfId="0" applyFont="1" applyFill="1" applyBorder="1" applyAlignment="1">
      <alignment vertical="top" wrapText="1"/>
    </xf>
    <xf numFmtId="0" fontId="6" fillId="3" borderId="3" xfId="0" applyFont="1" applyFill="1" applyBorder="1" applyAlignment="1">
      <alignment horizontal="center" vertical="top" wrapText="1"/>
    </xf>
    <xf numFmtId="0" fontId="6" fillId="3" borderId="3" xfId="1" applyNumberFormat="1" applyFont="1" applyFill="1" applyBorder="1" applyAlignment="1">
      <alignment horizontal="center" vertical="top" wrapText="1"/>
    </xf>
    <xf numFmtId="0" fontId="0" fillId="3" borderId="13" xfId="0" applyFill="1" applyBorder="1" applyAlignment="1">
      <alignment vertical="top" wrapText="1"/>
    </xf>
    <xf numFmtId="0" fontId="17" fillId="3" borderId="6" xfId="0" applyFont="1" applyFill="1" applyBorder="1" applyAlignment="1">
      <alignment horizontal="center" vertical="center"/>
    </xf>
    <xf numFmtId="0" fontId="5" fillId="3" borderId="7" xfId="0" applyFont="1" applyFill="1" applyBorder="1" applyAlignment="1">
      <alignment vertical="top" wrapText="1"/>
    </xf>
    <xf numFmtId="0" fontId="6" fillId="3" borderId="7" xfId="0" applyFont="1" applyFill="1" applyBorder="1" applyAlignment="1">
      <alignment horizontal="center" vertical="top" wrapText="1"/>
    </xf>
    <xf numFmtId="0" fontId="6" fillId="3" borderId="7" xfId="1" applyNumberFormat="1" applyFont="1" applyFill="1" applyBorder="1" applyAlignment="1">
      <alignment horizontal="center" vertical="top" wrapText="1"/>
    </xf>
    <xf numFmtId="0" fontId="1" fillId="3" borderId="13" xfId="0" applyFont="1" applyFill="1" applyBorder="1" applyAlignment="1">
      <alignment vertical="top"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7" fillId="3" borderId="6" xfId="0" applyFont="1" applyFill="1" applyBorder="1" applyAlignment="1">
      <alignment horizontal="center" vertical="center"/>
    </xf>
    <xf numFmtId="0" fontId="0" fillId="3" borderId="6" xfId="0" applyFill="1" applyBorder="1"/>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5" xfId="0" applyFont="1" applyFill="1" applyBorder="1" applyAlignment="1">
      <alignment horizontal="left" vertical="top" wrapText="1" indent="2"/>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7" fillId="3" borderId="5" xfId="0" applyFont="1" applyFill="1" applyBorder="1" applyAlignment="1">
      <alignment horizontal="center" vertical="top" wrapText="1"/>
    </xf>
    <xf numFmtId="0" fontId="5" fillId="3" borderId="5" xfId="0" applyFont="1" applyFill="1" applyBorder="1" applyAlignment="1">
      <alignment horizontal="left" vertical="top" wrapText="1"/>
    </xf>
    <xf numFmtId="0" fontId="6" fillId="3" borderId="5" xfId="0" applyFont="1" applyFill="1" applyBorder="1" applyAlignment="1">
      <alignment horizontal="center" vertical="top" wrapText="1"/>
    </xf>
    <xf numFmtId="0" fontId="6" fillId="3" borderId="5" xfId="1" applyNumberFormat="1" applyFont="1" applyFill="1" applyBorder="1" applyAlignment="1">
      <alignment horizontal="center" vertical="top" wrapText="1"/>
    </xf>
    <xf numFmtId="0" fontId="0" fillId="3" borderId="5" xfId="0" applyFill="1" applyBorder="1" applyAlignment="1">
      <alignment horizontal="left" vertical="top" wrapText="1"/>
    </xf>
    <xf numFmtId="0" fontId="17" fillId="3" borderId="5" xfId="0" applyFont="1" applyFill="1" applyBorder="1" applyAlignment="1">
      <alignment horizontal="center" vertical="center"/>
    </xf>
    <xf numFmtId="0" fontId="7" fillId="3" borderId="4" xfId="0" applyFont="1" applyFill="1" applyBorder="1" applyAlignment="1">
      <alignment horizontal="center" vertical="top" wrapText="1"/>
    </xf>
    <xf numFmtId="0" fontId="5" fillId="3" borderId="4" xfId="0" applyFont="1" applyFill="1" applyBorder="1" applyAlignment="1">
      <alignment horizontal="left" vertical="top" wrapText="1"/>
    </xf>
    <xf numFmtId="0" fontId="6" fillId="3" borderId="4" xfId="0" applyFont="1" applyFill="1" applyBorder="1" applyAlignment="1">
      <alignment horizontal="center" vertical="top" wrapText="1"/>
    </xf>
    <xf numFmtId="0" fontId="6" fillId="3" borderId="4" xfId="1" applyNumberFormat="1" applyFont="1" applyFill="1" applyBorder="1" applyAlignment="1">
      <alignment horizontal="center" vertical="top" wrapText="1"/>
    </xf>
    <xf numFmtId="0" fontId="0" fillId="3" borderId="4" xfId="0" applyFill="1" applyBorder="1" applyAlignment="1">
      <alignment horizontal="left" vertical="top" wrapText="1"/>
    </xf>
    <xf numFmtId="0" fontId="17" fillId="3" borderId="4" xfId="0" applyFont="1" applyFill="1" applyBorder="1" applyAlignment="1">
      <alignment horizontal="center" vertical="center"/>
    </xf>
    <xf numFmtId="0" fontId="5" fillId="3" borderId="5" xfId="0" applyFont="1" applyFill="1" applyBorder="1" applyAlignment="1">
      <alignment vertical="top" wrapText="1"/>
    </xf>
    <xf numFmtId="0" fontId="6" fillId="3" borderId="5" xfId="0" applyFont="1" applyFill="1" applyBorder="1" applyAlignment="1">
      <alignment horizontal="center" vertical="top" wrapText="1"/>
    </xf>
    <xf numFmtId="0" fontId="6" fillId="3" borderId="5" xfId="1" applyNumberFormat="1" applyFont="1" applyFill="1" applyBorder="1" applyAlignment="1">
      <alignment horizontal="center" vertical="top" wrapText="1"/>
    </xf>
    <xf numFmtId="0" fontId="7" fillId="3" borderId="5" xfId="0" applyFont="1" applyFill="1" applyBorder="1" applyAlignment="1">
      <alignment horizontal="left" vertical="top" wrapText="1" indent="2"/>
    </xf>
    <xf numFmtId="0" fontId="5" fillId="3" borderId="5" xfId="0" applyFont="1" applyFill="1" applyBorder="1" applyAlignment="1">
      <alignment vertical="top" wrapText="1"/>
    </xf>
    <xf numFmtId="0" fontId="0" fillId="3" borderId="13" xfId="0" applyFill="1" applyBorder="1" applyAlignment="1">
      <alignment horizontal="left" vertical="top" wrapText="1"/>
    </xf>
    <xf numFmtId="0" fontId="7" fillId="3" borderId="4" xfId="0" applyFont="1" applyFill="1" applyBorder="1" applyAlignment="1">
      <alignment horizontal="left" vertical="top" wrapText="1" indent="2"/>
    </xf>
    <xf numFmtId="0" fontId="5" fillId="3" borderId="4" xfId="0" applyFont="1" applyFill="1" applyBorder="1" applyAlignment="1">
      <alignment vertical="top" wrapText="1"/>
    </xf>
    <xf numFmtId="0" fontId="11" fillId="8" borderId="13" xfId="0" applyFont="1" applyFill="1" applyBorder="1" applyAlignment="1">
      <alignment vertical="top" wrapText="1"/>
    </xf>
    <xf numFmtId="0" fontId="7" fillId="3" borderId="6" xfId="0" applyFont="1" applyFill="1" applyBorder="1" applyAlignment="1">
      <alignment horizontal="center" vertical="top" wrapText="1"/>
    </xf>
    <xf numFmtId="0" fontId="6" fillId="3" borderId="7" xfId="0" applyFont="1" applyFill="1" applyBorder="1" applyAlignment="1">
      <alignment vertical="top" wrapText="1"/>
    </xf>
    <xf numFmtId="0" fontId="7" fillId="3" borderId="4" xfId="0" applyFont="1" applyFill="1" applyBorder="1" applyAlignment="1">
      <alignment horizontal="center" vertical="top" wrapText="1"/>
    </xf>
    <xf numFmtId="0" fontId="6" fillId="3" borderId="2" xfId="1" applyNumberFormat="1" applyFont="1" applyFill="1" applyBorder="1" applyAlignment="1">
      <alignment horizontal="center" vertical="top" wrapText="1"/>
    </xf>
    <xf numFmtId="0" fontId="17" fillId="3" borderId="6" xfId="0" applyFont="1" applyFill="1" applyBorder="1" applyAlignment="1">
      <alignment vertical="center"/>
    </xf>
    <xf numFmtId="0" fontId="0" fillId="3" borderId="4" xfId="0" applyFill="1" applyBorder="1"/>
    <xf numFmtId="0" fontId="7" fillId="3" borderId="5" xfId="0" applyFont="1" applyFill="1" applyBorder="1" applyAlignment="1">
      <alignment horizontal="center" vertical="top" wrapText="1"/>
    </xf>
    <xf numFmtId="0" fontId="6" fillId="3" borderId="5" xfId="0" applyFont="1" applyFill="1" applyBorder="1" applyAlignment="1">
      <alignment vertical="top" wrapText="1"/>
    </xf>
    <xf numFmtId="0" fontId="0" fillId="3" borderId="11" xfId="0" applyFill="1" applyBorder="1" applyAlignment="1">
      <alignment vertical="top" wrapText="1"/>
    </xf>
    <xf numFmtId="0" fontId="0" fillId="3" borderId="14" xfId="0" applyFill="1" applyBorder="1" applyAlignment="1">
      <alignment vertical="top" wrapText="1"/>
    </xf>
    <xf numFmtId="0" fontId="5" fillId="3" borderId="2" xfId="0" applyFont="1" applyFill="1" applyBorder="1" applyAlignment="1">
      <alignment vertical="top" wrapText="1"/>
    </xf>
    <xf numFmtId="0" fontId="6" fillId="3" borderId="1" xfId="1" applyNumberFormat="1" applyFont="1" applyFill="1" applyBorder="1" applyAlignment="1">
      <alignment horizontal="center" vertical="top" wrapText="1"/>
    </xf>
    <xf numFmtId="0" fontId="0" fillId="3" borderId="12" xfId="0" applyFill="1" applyBorder="1" applyAlignment="1">
      <alignment vertical="top"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0" fontId="12" fillId="3" borderId="0" xfId="0" applyFont="1" applyFill="1"/>
    <xf numFmtId="0" fontId="0" fillId="3" borderId="0" xfId="0" applyFill="1" applyBorder="1" applyAlignment="1">
      <alignment vertical="top" wrapText="1"/>
    </xf>
    <xf numFmtId="0" fontId="11" fillId="3" borderId="13" xfId="0" applyFont="1" applyFill="1" applyBorder="1" applyAlignment="1">
      <alignment vertical="top" wrapText="1"/>
    </xf>
    <xf numFmtId="0" fontId="6" fillId="3" borderId="5" xfId="0" applyFont="1" applyFill="1" applyBorder="1" applyAlignment="1">
      <alignment vertical="top" wrapText="1"/>
    </xf>
    <xf numFmtId="0" fontId="0" fillId="3" borderId="11" xfId="0" applyFill="1" applyBorder="1" applyAlignment="1">
      <alignment horizontal="left" vertical="top" wrapText="1"/>
    </xf>
    <xf numFmtId="0" fontId="6" fillId="3" borderId="4" xfId="0" applyFont="1" applyFill="1" applyBorder="1" applyAlignment="1">
      <alignment vertical="top" wrapText="1"/>
    </xf>
    <xf numFmtId="0" fontId="0" fillId="3" borderId="9" xfId="0" applyFill="1" applyBorder="1" applyAlignment="1">
      <alignment horizontal="left" vertical="top" wrapText="1"/>
    </xf>
    <xf numFmtId="0" fontId="7" fillId="3" borderId="8" xfId="0" applyFont="1" applyFill="1" applyBorder="1" applyAlignment="1">
      <alignment horizontal="left" vertical="top" wrapText="1" indent="2"/>
    </xf>
    <xf numFmtId="0" fontId="6" fillId="3" borderId="8" xfId="0" applyFont="1" applyFill="1" applyBorder="1" applyAlignment="1">
      <alignment vertical="top" wrapText="1"/>
    </xf>
    <xf numFmtId="0" fontId="5" fillId="3" borderId="8" xfId="0" applyFont="1" applyFill="1" applyBorder="1" applyAlignment="1">
      <alignment vertical="top" wrapText="1"/>
    </xf>
    <xf numFmtId="0" fontId="6" fillId="3" borderId="8" xfId="0" applyFont="1" applyFill="1" applyBorder="1" applyAlignment="1">
      <alignment horizontal="center" vertical="top" wrapText="1"/>
    </xf>
    <xf numFmtId="0" fontId="11" fillId="3" borderId="14" xfId="0" applyFont="1" applyFill="1" applyBorder="1" applyAlignment="1">
      <alignment vertical="top" wrapText="1"/>
    </xf>
    <xf numFmtId="0" fontId="0" fillId="3" borderId="0" xfId="1" applyNumberFormat="1" applyFont="1" applyFill="1"/>
    <xf numFmtId="0" fontId="0" fillId="3" borderId="0" xfId="0" applyFill="1" applyAlignment="1">
      <alignment vertical="top" wrapText="1"/>
    </xf>
    <xf numFmtId="0" fontId="14" fillId="3" borderId="0" xfId="0" applyFont="1" applyFill="1" applyAlignment="1">
      <alignment horizontal="center" vertical="center"/>
    </xf>
  </cellXfs>
  <cellStyles count="12">
    <cellStyle name="Comma [0]" xfId="1" builtinId="6"/>
    <cellStyle name="Followed Hyperlink" xfId="4" builtinId="9" hidden="1"/>
    <cellStyle name="Followed Hyperlink" xfId="6" builtinId="9" hidden="1"/>
    <cellStyle name="Followed Hyperlink" xfId="8" builtinId="9" hidden="1"/>
    <cellStyle name="Followed Hyperlink" xfId="11" builtinId="9" hidden="1"/>
    <cellStyle name="Hyperlink" xfId="3" builtinId="8" hidden="1"/>
    <cellStyle name="Hyperlink" xfId="5" builtinId="8" hidden="1"/>
    <cellStyle name="Hyperlink" xfId="7" builtinId="8" hidden="1"/>
    <cellStyle name="Hyperlink" xfId="10" builtinId="8" hidden="1"/>
    <cellStyle name="Normal" xfId="0" builtinId="0"/>
    <cellStyle name="Normal 2" xfId="9"/>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Grafik Status Capaian</a:t>
            </a:r>
            <a:r>
              <a:rPr lang="id-ID" baseline="0"/>
              <a:t> 2015</a:t>
            </a:r>
            <a:endParaRPr lang="id-ID"/>
          </a:p>
        </c:rich>
      </c:tx>
      <c:layout/>
      <c:overlay val="0"/>
      <c:spPr>
        <a:noFill/>
        <a:ln>
          <a:noFill/>
        </a:ln>
        <a:effectLst/>
      </c:spPr>
    </c:title>
    <c:autoTitleDeleted val="0"/>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C037-495C-A420-5CFC080CDE16}"/>
              </c:ext>
            </c:extLst>
          </c:dPt>
          <c:dPt>
            <c:idx val="1"/>
            <c:bubble3D val="0"/>
            <c:spPr>
              <a:solidFill>
                <a:srgbClr val="00B0F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C037-495C-A420-5CFC080CDE16}"/>
              </c:ext>
            </c:extLst>
          </c:dPt>
          <c:dPt>
            <c:idx val="2"/>
            <c:bubble3D val="0"/>
            <c:spPr>
              <a:solidFill>
                <a:srgbClr val="FF000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C037-495C-A420-5CFC080CDE1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Sheet1!$B$199:$B$201</c:f>
              <c:strCache>
                <c:ptCount val="3"/>
                <c:pt idx="0">
                  <c:v>Tercapai (100%)</c:v>
                </c:pt>
                <c:pt idx="1">
                  <c:v>Tidak tercapai (1-99%)</c:v>
                </c:pt>
                <c:pt idx="2">
                  <c:v>Tidak dilaksanakan (0%)</c:v>
                </c:pt>
              </c:strCache>
            </c:strRef>
          </c:cat>
          <c:val>
            <c:numRef>
              <c:f>Sheet1!$D$199:$D$201</c:f>
              <c:numCache>
                <c:formatCode>0%</c:formatCode>
                <c:ptCount val="3"/>
                <c:pt idx="0">
                  <c:v>0.480769230769231</c:v>
                </c:pt>
                <c:pt idx="1">
                  <c:v>0.307692307692308</c:v>
                </c:pt>
                <c:pt idx="2">
                  <c:v>0.211538461538462</c:v>
                </c:pt>
              </c:numCache>
            </c:numRef>
          </c:val>
          <c:extLst xmlns:c16r2="http://schemas.microsoft.com/office/drawing/2015/06/chart">
            <c:ext xmlns:c16="http://schemas.microsoft.com/office/drawing/2014/chart" uri="{C3380CC4-5D6E-409C-BE32-E72D297353CC}">
              <c16:uniqueId val="{00000006-C037-495C-A420-5CFC080CDE1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Grafik Status Capaian 2014</a:t>
            </a:r>
          </a:p>
          <a:p>
            <a:pPr>
              <a:defRPr sz="1800" b="1" i="0" u="none" strike="noStrike" kern="1200" baseline="0">
                <a:solidFill>
                  <a:schemeClr val="dk1">
                    <a:lumMod val="75000"/>
                    <a:lumOff val="25000"/>
                  </a:schemeClr>
                </a:solidFill>
                <a:latin typeface="+mn-lt"/>
                <a:ea typeface="+mn-ea"/>
                <a:cs typeface="+mn-cs"/>
              </a:defRPr>
            </a:pPr>
            <a:endParaRPr lang="id-ID"/>
          </a:p>
        </c:rich>
      </c:tx>
      <c:layout/>
      <c:overlay val="0"/>
      <c:spPr>
        <a:noFill/>
        <a:ln>
          <a:noFill/>
        </a:ln>
        <a:effectLst/>
      </c:spPr>
    </c:title>
    <c:autoTitleDeleted val="0"/>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1C3F-4F05-A7A5-AF16FF863C3A}"/>
              </c:ext>
            </c:extLst>
          </c:dPt>
          <c:dPt>
            <c:idx val="1"/>
            <c:bubble3D val="0"/>
            <c:spPr>
              <a:solidFill>
                <a:srgbClr val="00B0F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1C3F-4F05-A7A5-AF16FF863C3A}"/>
              </c:ext>
            </c:extLst>
          </c:dPt>
          <c:dPt>
            <c:idx val="2"/>
            <c:bubble3D val="0"/>
            <c:spPr>
              <a:solidFill>
                <a:srgbClr val="FF000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1C3F-4F05-A7A5-AF16FF863C3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Sheet1!$F$199:$F$201</c:f>
              <c:strCache>
                <c:ptCount val="3"/>
                <c:pt idx="0">
                  <c:v>Tercapai</c:v>
                </c:pt>
                <c:pt idx="1">
                  <c:v>Dalam Proses Pencapaian</c:v>
                </c:pt>
                <c:pt idx="2">
                  <c:v>Tidak Tercapai</c:v>
                </c:pt>
              </c:strCache>
            </c:strRef>
          </c:cat>
          <c:val>
            <c:numRef>
              <c:f>Sheet1!$H$199:$H$201</c:f>
              <c:numCache>
                <c:formatCode>0.0%</c:formatCode>
                <c:ptCount val="3"/>
                <c:pt idx="0">
                  <c:v>0.546875</c:v>
                </c:pt>
                <c:pt idx="1">
                  <c:v>0.265625</c:v>
                </c:pt>
                <c:pt idx="2">
                  <c:v>0.1875</c:v>
                </c:pt>
              </c:numCache>
            </c:numRef>
          </c:val>
          <c:extLst xmlns:c16r2="http://schemas.microsoft.com/office/drawing/2015/06/chart">
            <c:ext xmlns:c16="http://schemas.microsoft.com/office/drawing/2014/chart" uri="{C3380CC4-5D6E-409C-BE32-E72D297353CC}">
              <c16:uniqueId val="{00000000-1C3F-4F05-A7A5-AF16FF863C3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487268</xdr:colOff>
      <xdr:row>203</xdr:row>
      <xdr:rowOff>182655</xdr:rowOff>
    </xdr:from>
    <xdr:to>
      <xdr:col>3</xdr:col>
      <xdr:colOff>1613646</xdr:colOff>
      <xdr:row>223</xdr:row>
      <xdr:rowOff>72705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175559</xdr:colOff>
      <xdr:row>204</xdr:row>
      <xdr:rowOff>40340</xdr:rowOff>
    </xdr:from>
    <xdr:to>
      <xdr:col>7</xdr:col>
      <xdr:colOff>1045883</xdr:colOff>
      <xdr:row>223</xdr:row>
      <xdr:rowOff>171823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0"/>
  <sheetViews>
    <sheetView tabSelected="1" topLeftCell="A13" zoomScale="85" zoomScaleNormal="85" zoomScalePageLayoutView="85" workbookViewId="0">
      <selection activeCell="F16" sqref="F16:F17"/>
    </sheetView>
  </sheetViews>
  <sheetFormatPr baseColWidth="10" defaultColWidth="8.83203125" defaultRowHeight="15" x14ac:dyDescent="0"/>
  <cols>
    <col min="1" max="1" width="7.33203125" customWidth="1"/>
    <col min="2" max="2" width="32.6640625" customWidth="1"/>
    <col min="3" max="3" width="39.1640625" customWidth="1"/>
    <col min="4" max="4" width="24" customWidth="1"/>
    <col min="5" max="5" width="15.1640625" customWidth="1"/>
    <col min="6" max="6" width="33.6640625" style="26" customWidth="1"/>
    <col min="7" max="7" width="45" style="8" customWidth="1"/>
    <col min="8" max="8" width="47.5" style="33" customWidth="1"/>
    <col min="9" max="9" width="16.1640625" customWidth="1"/>
  </cols>
  <sheetData>
    <row r="1" spans="1:9" ht="15" customHeight="1" thickBot="1">
      <c r="A1" s="203" t="s">
        <v>181</v>
      </c>
      <c r="B1" s="204"/>
      <c r="C1" s="204"/>
      <c r="D1" s="204"/>
      <c r="E1" s="204"/>
      <c r="F1" s="204"/>
      <c r="G1" s="204"/>
      <c r="H1" s="205"/>
    </row>
    <row r="3" spans="1:9" ht="16" thickBot="1"/>
    <row r="4" spans="1:9" ht="16" thickBot="1">
      <c r="A4" s="195" t="s">
        <v>0</v>
      </c>
      <c r="B4" s="195" t="s">
        <v>1</v>
      </c>
      <c r="C4" s="195" t="s">
        <v>2</v>
      </c>
      <c r="D4" s="195" t="s">
        <v>3</v>
      </c>
      <c r="E4" s="1" t="s">
        <v>142</v>
      </c>
      <c r="F4" s="27" t="s">
        <v>143</v>
      </c>
      <c r="G4" s="190" t="s">
        <v>5</v>
      </c>
      <c r="H4" s="167" t="s">
        <v>184</v>
      </c>
    </row>
    <row r="5" spans="1:9" ht="16" thickBot="1">
      <c r="A5" s="196"/>
      <c r="B5" s="196"/>
      <c r="C5" s="196"/>
      <c r="D5" s="196"/>
      <c r="E5" s="2" t="s">
        <v>143</v>
      </c>
      <c r="F5" s="28" t="s">
        <v>188</v>
      </c>
      <c r="G5" s="191"/>
      <c r="H5" s="167"/>
    </row>
    <row r="6" spans="1:9" ht="16" thickBot="1">
      <c r="A6" s="197"/>
      <c r="B6" s="197"/>
      <c r="C6" s="197"/>
      <c r="D6" s="197"/>
      <c r="E6" s="3" t="s">
        <v>4</v>
      </c>
      <c r="F6" s="29" t="s">
        <v>4</v>
      </c>
      <c r="G6" s="192"/>
      <c r="H6" s="167"/>
    </row>
    <row r="7" spans="1:9" ht="24" customHeight="1">
      <c r="A7" s="19"/>
      <c r="B7" s="200"/>
      <c r="C7" s="201"/>
      <c r="D7" s="201"/>
      <c r="E7" s="201"/>
      <c r="F7" s="201"/>
      <c r="G7" s="201"/>
      <c r="H7" s="170"/>
    </row>
    <row r="8" spans="1:9" ht="16.5" customHeight="1" thickBot="1">
      <c r="A8" s="18" t="s">
        <v>74</v>
      </c>
      <c r="B8" s="198" t="s">
        <v>75</v>
      </c>
      <c r="C8" s="199"/>
      <c r="D8" s="199"/>
      <c r="E8" s="199"/>
      <c r="F8" s="199"/>
      <c r="G8" s="199"/>
      <c r="H8" s="171"/>
    </row>
    <row r="9" spans="1:9" ht="16" thickBot="1">
      <c r="A9" s="16"/>
      <c r="B9" s="198" t="s">
        <v>76</v>
      </c>
      <c r="C9" s="199"/>
      <c r="D9" s="199"/>
      <c r="E9" s="199"/>
      <c r="F9" s="199"/>
      <c r="G9" s="199"/>
      <c r="H9" s="172"/>
    </row>
    <row r="10" spans="1:9" ht="155" thickBot="1">
      <c r="A10" s="4">
        <v>1</v>
      </c>
      <c r="B10" s="5" t="s">
        <v>6</v>
      </c>
      <c r="C10" s="5" t="s">
        <v>99</v>
      </c>
      <c r="D10" s="5" t="s">
        <v>7</v>
      </c>
      <c r="E10" s="25">
        <v>100</v>
      </c>
      <c r="F10" s="30">
        <v>50</v>
      </c>
      <c r="G10" s="34" t="s">
        <v>140</v>
      </c>
      <c r="H10" s="36" t="str">
        <f>IF(F10=100,"Tercapai",IF(F10=0,"Tidak Tercapai",IF(AND(F10&gt;0,F10&lt;100),"Dalam Proses Pencapaian","")))</f>
        <v>Dalam Proses Pencapaian</v>
      </c>
    </row>
    <row r="11" spans="1:9" ht="24" thickBot="1">
      <c r="A11" s="4"/>
      <c r="B11" s="185" t="s">
        <v>77</v>
      </c>
      <c r="C11" s="186"/>
      <c r="D11" s="186"/>
      <c r="E11" s="186"/>
      <c r="F11" s="186"/>
      <c r="G11" s="186"/>
      <c r="H11" s="36"/>
    </row>
    <row r="12" spans="1:9" ht="85" thickBot="1">
      <c r="A12" s="9">
        <v>2</v>
      </c>
      <c r="B12" s="20" t="s">
        <v>8</v>
      </c>
      <c r="C12" s="20" t="s">
        <v>100</v>
      </c>
      <c r="D12" s="10" t="s">
        <v>9</v>
      </c>
      <c r="E12" s="11">
        <v>0</v>
      </c>
      <c r="F12" s="31">
        <v>87</v>
      </c>
      <c r="G12" s="35" t="s">
        <v>144</v>
      </c>
      <c r="H12" s="36" t="str">
        <f t="shared" ref="H12:H14" si="0">IF(F12=100,"Tercapai",IF(F12=0,"Tidak Tercapai",IF(AND(F12&gt;0,F12&lt;100),"Dalam Proses Pencapaian","")))</f>
        <v>Dalam Proses Pencapaian</v>
      </c>
    </row>
    <row r="13" spans="1:9" ht="267" thickBot="1">
      <c r="A13" s="4">
        <v>3</v>
      </c>
      <c r="B13" s="5"/>
      <c r="C13" s="5" t="s">
        <v>101</v>
      </c>
      <c r="D13" s="7" t="s">
        <v>9</v>
      </c>
      <c r="E13" s="6">
        <v>0</v>
      </c>
      <c r="F13" s="30">
        <v>45</v>
      </c>
      <c r="G13" s="34" t="s">
        <v>396</v>
      </c>
      <c r="H13" s="36" t="str">
        <f t="shared" si="0"/>
        <v>Dalam Proses Pencapaian</v>
      </c>
    </row>
    <row r="14" spans="1:9" ht="267" customHeight="1" thickBot="1">
      <c r="A14" s="9">
        <v>4</v>
      </c>
      <c r="B14" s="20"/>
      <c r="C14" s="20" t="s">
        <v>102</v>
      </c>
      <c r="D14" s="10" t="s">
        <v>9</v>
      </c>
      <c r="E14" s="11">
        <v>0</v>
      </c>
      <c r="F14" s="31">
        <v>100</v>
      </c>
      <c r="G14" s="35" t="s">
        <v>145</v>
      </c>
      <c r="H14" s="36" t="str">
        <f t="shared" si="0"/>
        <v>Tercapai</v>
      </c>
    </row>
    <row r="15" spans="1:9" ht="21" customHeight="1" thickBot="1">
      <c r="A15" s="4"/>
      <c r="B15" s="185" t="s">
        <v>78</v>
      </c>
      <c r="C15" s="202"/>
      <c r="D15" s="202"/>
      <c r="E15" s="202"/>
      <c r="F15" s="202"/>
      <c r="G15" s="202"/>
      <c r="H15" s="36"/>
    </row>
    <row r="16" spans="1:9" thickBot="1">
      <c r="A16" s="173">
        <v>5</v>
      </c>
      <c r="B16" s="188" t="s">
        <v>10</v>
      </c>
      <c r="C16" s="188" t="s">
        <v>103</v>
      </c>
      <c r="D16" s="181" t="s">
        <v>11</v>
      </c>
      <c r="E16" s="208">
        <v>100</v>
      </c>
      <c r="F16" s="162">
        <v>50</v>
      </c>
      <c r="G16" s="270" t="s">
        <v>146</v>
      </c>
      <c r="H16" s="169" t="str">
        <f>IF(F16=100,"Tercapai",IF(F16=0,"Tidak Tercapai",IF(AND(F16&gt;0,F16&lt;100),"Dalam Proses Pencapaian","")))</f>
        <v>Dalam Proses Pencapaian</v>
      </c>
      <c r="I16" s="168"/>
    </row>
    <row r="17" spans="1:9" ht="188.25" customHeight="1" thickBot="1">
      <c r="A17" s="174"/>
      <c r="B17" s="189"/>
      <c r="C17" s="189"/>
      <c r="D17" s="182"/>
      <c r="E17" s="209"/>
      <c r="F17" s="163"/>
      <c r="G17" s="272"/>
      <c r="H17" s="169"/>
      <c r="I17" s="168"/>
    </row>
    <row r="18" spans="1:9" thickBot="1">
      <c r="A18" s="173">
        <v>6</v>
      </c>
      <c r="B18" s="177"/>
      <c r="C18" s="188" t="s">
        <v>104</v>
      </c>
      <c r="D18" s="181" t="s">
        <v>11</v>
      </c>
      <c r="E18" s="177">
        <v>100</v>
      </c>
      <c r="F18" s="162">
        <v>100</v>
      </c>
      <c r="G18" s="193" t="s">
        <v>141</v>
      </c>
      <c r="H18" s="169" t="str">
        <f>IF(F18=100,"Tercapai",IF(F18=0,"Tidak Tercapai",IF(AND(F18&gt;0,F18&lt;100),"Dalam Proses Pencapaian","")))</f>
        <v>Tercapai</v>
      </c>
    </row>
    <row r="19" spans="1:9" ht="213" customHeight="1" thickBot="1">
      <c r="A19" s="174"/>
      <c r="B19" s="178"/>
      <c r="C19" s="189"/>
      <c r="D19" s="182"/>
      <c r="E19" s="178"/>
      <c r="F19" s="163"/>
      <c r="G19" s="194"/>
      <c r="H19" s="169"/>
    </row>
    <row r="20" spans="1:9" ht="91.5" customHeight="1" thickBot="1">
      <c r="A20" s="173">
        <v>7</v>
      </c>
      <c r="B20" s="188" t="s">
        <v>12</v>
      </c>
      <c r="C20" s="181" t="s">
        <v>66</v>
      </c>
      <c r="D20" s="206" t="s">
        <v>13</v>
      </c>
      <c r="E20" s="177">
        <v>56</v>
      </c>
      <c r="F20" s="162">
        <v>56</v>
      </c>
      <c r="G20" s="193" t="s">
        <v>149</v>
      </c>
      <c r="H20" s="169" t="str">
        <f>IF(F20=100,"Tercapai",IF(F20=0,"Tidak Tercapai",IF(AND(F20&gt;0,F20&lt;100),"Dalam Proses Pencapaian","")))</f>
        <v>Dalam Proses Pencapaian</v>
      </c>
    </row>
    <row r="21" spans="1:9" ht="354" customHeight="1" thickBot="1">
      <c r="A21" s="174"/>
      <c r="B21" s="189"/>
      <c r="C21" s="182"/>
      <c r="D21" s="207"/>
      <c r="E21" s="178"/>
      <c r="F21" s="163"/>
      <c r="G21" s="194"/>
      <c r="H21" s="169"/>
    </row>
    <row r="22" spans="1:9" ht="379" customHeight="1" thickBot="1">
      <c r="A22" s="9">
        <v>8</v>
      </c>
      <c r="B22" s="20" t="s">
        <v>14</v>
      </c>
      <c r="C22" s="10" t="s">
        <v>105</v>
      </c>
      <c r="D22" s="10" t="s">
        <v>13</v>
      </c>
      <c r="E22" s="11">
        <v>100</v>
      </c>
      <c r="F22" s="31">
        <v>100</v>
      </c>
      <c r="G22" s="35" t="s">
        <v>147</v>
      </c>
      <c r="H22" s="36" t="str">
        <f t="shared" ref="H22" si="1">IF(F22=100,"Tercapai",IF(F22=0,"Tidak Tercapai",IF(AND(F22&gt;0,F22&lt;100),"Dalam Proses Pencapaian","")))</f>
        <v>Tercapai</v>
      </c>
    </row>
    <row r="23" spans="1:9" ht="15" customHeight="1" thickBot="1">
      <c r="A23" s="173">
        <v>9</v>
      </c>
      <c r="B23" s="188" t="s">
        <v>15</v>
      </c>
      <c r="C23" s="181" t="s">
        <v>106</v>
      </c>
      <c r="D23" s="181" t="s">
        <v>16</v>
      </c>
      <c r="E23" s="177">
        <v>100</v>
      </c>
      <c r="F23" s="162">
        <v>50</v>
      </c>
      <c r="G23" s="193" t="s">
        <v>148</v>
      </c>
      <c r="H23" s="169" t="str">
        <f>IF(F23=100,"Tercapai",IF(F23=0,"Tidak Tercapai",IF(AND(F23&gt;0,F23&lt;100),"Dalam Proses Pencapaian","")))</f>
        <v>Dalam Proses Pencapaian</v>
      </c>
    </row>
    <row r="24" spans="1:9" ht="221.25" customHeight="1" thickBot="1">
      <c r="A24" s="174"/>
      <c r="B24" s="189"/>
      <c r="C24" s="182"/>
      <c r="D24" s="182"/>
      <c r="E24" s="178"/>
      <c r="F24" s="163"/>
      <c r="G24" s="194"/>
      <c r="H24" s="169"/>
    </row>
    <row r="25" spans="1:9" ht="30" customHeight="1" thickBot="1">
      <c r="A25" s="173">
        <v>10</v>
      </c>
      <c r="B25" s="188" t="s">
        <v>17</v>
      </c>
      <c r="C25" s="181" t="s">
        <v>107</v>
      </c>
      <c r="D25" s="181" t="s">
        <v>16</v>
      </c>
      <c r="E25" s="177">
        <v>100</v>
      </c>
      <c r="F25" s="162">
        <v>50</v>
      </c>
      <c r="G25" s="193" t="s">
        <v>150</v>
      </c>
      <c r="H25" s="169" t="str">
        <f>IF(F26=100,"Tercapai",IF(F25=0,"Tidak Tercapai",IF(AND(F25&gt;0,F25&lt;100),"Dalam Proses Pencapaian","")))</f>
        <v>Dalam Proses Pencapaian</v>
      </c>
    </row>
    <row r="26" spans="1:9" ht="142.5" customHeight="1" thickBot="1">
      <c r="A26" s="174"/>
      <c r="B26" s="189"/>
      <c r="C26" s="182"/>
      <c r="D26" s="182"/>
      <c r="E26" s="178"/>
      <c r="F26" s="163"/>
      <c r="G26" s="194"/>
      <c r="H26" s="169"/>
    </row>
    <row r="27" spans="1:9" ht="54.75" customHeight="1" thickBot="1">
      <c r="A27" s="173">
        <v>11</v>
      </c>
      <c r="B27" s="177"/>
      <c r="C27" s="181" t="s">
        <v>108</v>
      </c>
      <c r="D27" s="179" t="s">
        <v>16</v>
      </c>
      <c r="E27" s="177">
        <v>100</v>
      </c>
      <c r="F27" s="162">
        <v>50</v>
      </c>
      <c r="G27" s="175" t="s">
        <v>151</v>
      </c>
      <c r="H27" s="169" t="str">
        <f t="shared" ref="H27" si="2">IF(F27=100,"Tercapai",IF(F27=0,"Tidak Tercapai",IF(AND(F27&gt;0,F27&lt;100),"Dalam Proses Pencapaian","")))</f>
        <v>Dalam Proses Pencapaian</v>
      </c>
    </row>
    <row r="28" spans="1:9" ht="164.25" customHeight="1" thickBot="1">
      <c r="A28" s="174"/>
      <c r="B28" s="178"/>
      <c r="C28" s="182"/>
      <c r="D28" s="180"/>
      <c r="E28" s="178"/>
      <c r="F28" s="163"/>
      <c r="G28" s="176"/>
      <c r="H28" s="169"/>
    </row>
    <row r="29" spans="1:9" thickBot="1">
      <c r="A29" s="15" t="s">
        <v>79</v>
      </c>
      <c r="B29" s="184" t="s">
        <v>80</v>
      </c>
      <c r="C29" s="184"/>
      <c r="D29" s="184"/>
      <c r="E29" s="184"/>
      <c r="F29" s="184"/>
      <c r="G29" s="184"/>
      <c r="H29" s="169"/>
    </row>
    <row r="30" spans="1:9" thickBot="1">
      <c r="A30" s="16"/>
      <c r="B30" s="187" t="s">
        <v>81</v>
      </c>
      <c r="C30" s="187"/>
      <c r="D30" s="187"/>
      <c r="E30" s="187"/>
      <c r="F30" s="187"/>
      <c r="G30" s="187"/>
      <c r="H30" s="169"/>
    </row>
    <row r="31" spans="1:9" ht="187.5" customHeight="1" thickBot="1">
      <c r="A31" s="4">
        <v>12</v>
      </c>
      <c r="B31" s="5" t="s">
        <v>18</v>
      </c>
      <c r="C31" s="7" t="s">
        <v>109</v>
      </c>
      <c r="D31" s="7" t="s">
        <v>19</v>
      </c>
      <c r="E31" s="6">
        <v>116</v>
      </c>
      <c r="F31" s="30">
        <v>100</v>
      </c>
      <c r="G31" s="34" t="s">
        <v>152</v>
      </c>
      <c r="H31" s="36" t="str">
        <f t="shared" ref="H31:H32" si="3">IF(F31=100,"Tercapai",IF(F31=0,"Tidak Tercapai",IF(AND(F31&gt;0,F31&lt;100),"Dalam Proses Pencapaian","")))</f>
        <v>Tercapai</v>
      </c>
    </row>
    <row r="32" spans="1:9" ht="233.25" customHeight="1" thickBot="1">
      <c r="A32" s="9">
        <v>13</v>
      </c>
      <c r="B32" s="20" t="s">
        <v>20</v>
      </c>
      <c r="C32" s="10" t="s">
        <v>110</v>
      </c>
      <c r="D32" s="10" t="s">
        <v>19</v>
      </c>
      <c r="E32" s="11">
        <v>100</v>
      </c>
      <c r="F32" s="31">
        <v>100</v>
      </c>
      <c r="G32" s="35" t="s">
        <v>154</v>
      </c>
      <c r="H32" s="36" t="str">
        <f t="shared" si="3"/>
        <v>Tercapai</v>
      </c>
    </row>
    <row r="33" spans="1:8" ht="99" thickBot="1">
      <c r="A33" s="4">
        <v>14</v>
      </c>
      <c r="B33" s="14" t="s">
        <v>21</v>
      </c>
      <c r="C33" s="12" t="s">
        <v>111</v>
      </c>
      <c r="D33" s="12" t="s">
        <v>19</v>
      </c>
      <c r="E33" s="13">
        <v>120</v>
      </c>
      <c r="F33" s="30">
        <v>100</v>
      </c>
      <c r="G33" s="34" t="s">
        <v>153</v>
      </c>
      <c r="H33" s="36" t="str">
        <f t="shared" ref="H33" si="4">IF(F33=100,"Tercapai",IF(F33=0,"Tidak Tercapai",IF(AND(F33&gt;0,F33&lt;100),"Dalam Proses Pencapaian","")))</f>
        <v>Tercapai</v>
      </c>
    </row>
    <row r="34" spans="1:8" ht="18" customHeight="1" thickBot="1">
      <c r="A34" s="4"/>
      <c r="B34" s="183" t="s">
        <v>82</v>
      </c>
      <c r="C34" s="184"/>
      <c r="D34" s="184"/>
      <c r="E34" s="184"/>
      <c r="F34" s="184"/>
      <c r="G34" s="184"/>
      <c r="H34" s="37"/>
    </row>
    <row r="35" spans="1:8" s="17" customFormat="1" ht="194.25" customHeight="1" thickBot="1">
      <c r="A35" s="251">
        <v>15</v>
      </c>
      <c r="B35" s="252" t="s">
        <v>22</v>
      </c>
      <c r="C35" s="217" t="s">
        <v>67</v>
      </c>
      <c r="D35" s="217" t="s">
        <v>23</v>
      </c>
      <c r="E35" s="218">
        <v>0</v>
      </c>
      <c r="F35" s="219">
        <v>0</v>
      </c>
      <c r="G35" s="250" t="s">
        <v>189</v>
      </c>
      <c r="H35" s="216" t="str">
        <f t="shared" ref="H35:H36" si="5">IF(F35=100,"Tercapai",IF(F35=0,"Tidak Tercapai",IF(AND(F35&gt;0,F35&lt;100),"Dalam Proses Pencapaian","")))</f>
        <v>Tidak Tercapai</v>
      </c>
    </row>
    <row r="36" spans="1:8" s="17" customFormat="1" ht="141" thickBot="1">
      <c r="A36" s="253">
        <v>16</v>
      </c>
      <c r="B36" s="211"/>
      <c r="C36" s="212" t="s">
        <v>68</v>
      </c>
      <c r="D36" s="212" t="s">
        <v>23</v>
      </c>
      <c r="E36" s="213">
        <v>0</v>
      </c>
      <c r="F36" s="254">
        <v>0</v>
      </c>
      <c r="G36" s="250" t="s">
        <v>189</v>
      </c>
      <c r="H36" s="216" t="str">
        <f t="shared" si="5"/>
        <v>Tidak Tercapai</v>
      </c>
    </row>
    <row r="37" spans="1:8" s="17" customFormat="1" ht="195" customHeight="1" thickBot="1">
      <c r="A37" s="251">
        <v>17</v>
      </c>
      <c r="B37" s="22" t="s">
        <v>24</v>
      </c>
      <c r="C37" s="23" t="s">
        <v>69</v>
      </c>
      <c r="D37" s="23" t="s">
        <v>23</v>
      </c>
      <c r="E37" s="24">
        <v>0</v>
      </c>
      <c r="F37" s="32">
        <v>0</v>
      </c>
      <c r="G37" s="250" t="s">
        <v>189</v>
      </c>
      <c r="H37" s="216" t="str">
        <f t="shared" ref="H37" si="6">IF(F37=100,"Tercapai",IF(F37=0,"Tidak Tercapai",IF(AND(F37&gt;0,F37&lt;100),"Dalam Proses Pencapaian","")))</f>
        <v>Tidak Tercapai</v>
      </c>
    </row>
    <row r="38" spans="1:8" s="17" customFormat="1" ht="15.75" customHeight="1" thickBot="1">
      <c r="A38" s="251" t="s">
        <v>83</v>
      </c>
      <c r="B38" s="221" t="s">
        <v>84</v>
      </c>
      <c r="C38" s="222"/>
      <c r="D38" s="222"/>
      <c r="E38" s="222"/>
      <c r="F38" s="222"/>
      <c r="G38" s="222"/>
      <c r="H38" s="255"/>
    </row>
    <row r="39" spans="1:8" s="17" customFormat="1" ht="15.75" customHeight="1" thickBot="1">
      <c r="A39" s="256"/>
      <c r="B39" s="225" t="s">
        <v>85</v>
      </c>
      <c r="C39" s="226"/>
      <c r="D39" s="226"/>
      <c r="E39" s="226"/>
      <c r="F39" s="226"/>
      <c r="G39" s="226"/>
      <c r="H39" s="255"/>
    </row>
    <row r="40" spans="1:8" s="17" customFormat="1" ht="162.75" customHeight="1" thickBot="1">
      <c r="A40" s="257">
        <v>18</v>
      </c>
      <c r="B40" s="258" t="s">
        <v>25</v>
      </c>
      <c r="C40" s="242" t="s">
        <v>112</v>
      </c>
      <c r="D40" s="242" t="s">
        <v>26</v>
      </c>
      <c r="E40" s="243">
        <v>100</v>
      </c>
      <c r="F40" s="244">
        <v>50</v>
      </c>
      <c r="G40" s="215" t="s">
        <v>155</v>
      </c>
      <c r="H40" s="216" t="str">
        <f t="shared" ref="H40" si="7">IF(F40=100,"Tercapai",IF(F40=0,"Tidak Tercapai",IF(AND(F40&gt;0,F40&lt;100),"Dalam Proses Pencapaian","")))</f>
        <v>Dalam Proses Pencapaian</v>
      </c>
    </row>
    <row r="41" spans="1:8" s="17" customFormat="1" ht="128" customHeight="1" thickBot="1">
      <c r="A41" s="251">
        <v>19</v>
      </c>
      <c r="B41" s="22" t="s">
        <v>27</v>
      </c>
      <c r="C41" s="23" t="s">
        <v>156</v>
      </c>
      <c r="D41" s="23" t="s">
        <v>26</v>
      </c>
      <c r="E41" s="24">
        <v>100</v>
      </c>
      <c r="F41" s="32">
        <v>50</v>
      </c>
      <c r="G41" s="215" t="s">
        <v>157</v>
      </c>
      <c r="H41" s="216" t="str">
        <f t="shared" ref="H41:H42" si="8">IF(F41=100,"Tercapai",IF(F41=0,"Tidak Tercapai",IF(AND(F41&gt;0,F41&lt;100),"Dalam Proses Pencapaian","")))</f>
        <v>Dalam Proses Pencapaian</v>
      </c>
    </row>
    <row r="42" spans="1:8" s="17" customFormat="1" ht="369" customHeight="1" thickBot="1">
      <c r="A42" s="257">
        <v>20</v>
      </c>
      <c r="B42" s="258"/>
      <c r="C42" s="242" t="s">
        <v>113</v>
      </c>
      <c r="D42" s="242" t="s">
        <v>26</v>
      </c>
      <c r="E42" s="243">
        <v>100</v>
      </c>
      <c r="F42" s="244">
        <v>67</v>
      </c>
      <c r="G42" s="259" t="s">
        <v>158</v>
      </c>
      <c r="H42" s="216" t="str">
        <f t="shared" si="8"/>
        <v>Dalam Proses Pencapaian</v>
      </c>
    </row>
    <row r="43" spans="1:8" s="17" customFormat="1" ht="163" customHeight="1" thickBot="1">
      <c r="A43" s="251">
        <v>21</v>
      </c>
      <c r="B43" s="252" t="s">
        <v>28</v>
      </c>
      <c r="C43" s="217" t="s">
        <v>114</v>
      </c>
      <c r="D43" s="217" t="s">
        <v>26</v>
      </c>
      <c r="E43" s="218">
        <v>100</v>
      </c>
      <c r="F43" s="219">
        <v>50</v>
      </c>
      <c r="G43" s="260" t="s">
        <v>159</v>
      </c>
      <c r="H43" s="216" t="str">
        <f t="shared" ref="H43:H44" si="9">IF(F43=100,"Tercapai",IF(F43=0,"Tidak Tercapai",IF(AND(F43&gt;0,F43&lt;100),"Dalam Proses Pencapaian","")))</f>
        <v>Dalam Proses Pencapaian</v>
      </c>
    </row>
    <row r="44" spans="1:8" s="17" customFormat="1" ht="211" customHeight="1" thickBot="1">
      <c r="A44" s="257">
        <v>22</v>
      </c>
      <c r="B44" s="258" t="s">
        <v>29</v>
      </c>
      <c r="C44" s="261" t="s">
        <v>115</v>
      </c>
      <c r="D44" s="242" t="s">
        <v>26</v>
      </c>
      <c r="E44" s="243">
        <v>100</v>
      </c>
      <c r="F44" s="244">
        <v>50</v>
      </c>
      <c r="G44" s="259" t="s">
        <v>160</v>
      </c>
      <c r="H44" s="216" t="str">
        <f t="shared" si="9"/>
        <v>Dalam Proses Pencapaian</v>
      </c>
    </row>
    <row r="45" spans="1:8" s="17" customFormat="1" ht="27" customHeight="1" thickBot="1">
      <c r="A45" s="257"/>
      <c r="B45" s="221" t="s">
        <v>86</v>
      </c>
      <c r="C45" s="222"/>
      <c r="D45" s="222"/>
      <c r="E45" s="222"/>
      <c r="F45" s="222"/>
      <c r="G45" s="222"/>
      <c r="H45" s="216"/>
    </row>
    <row r="46" spans="1:8" s="17" customFormat="1" ht="149.25" customHeight="1" thickBot="1">
      <c r="A46" s="257">
        <v>23</v>
      </c>
      <c r="B46" s="258" t="s">
        <v>30</v>
      </c>
      <c r="C46" s="242" t="s">
        <v>116</v>
      </c>
      <c r="D46" s="242" t="s">
        <v>31</v>
      </c>
      <c r="E46" s="243">
        <v>100</v>
      </c>
      <c r="F46" s="262">
        <v>100</v>
      </c>
      <c r="G46" s="263" t="s">
        <v>161</v>
      </c>
      <c r="H46" s="216" t="str">
        <f t="shared" ref="H46" si="10">IF(F46=100,"Tercapai",IF(F46=0,"Tidak Tercapai",IF(AND(F46&gt;0,F46&lt;100),"Dalam Proses Pencapaian","")))</f>
        <v>Tercapai</v>
      </c>
    </row>
    <row r="47" spans="1:8" s="17" customFormat="1" ht="15.75" customHeight="1" thickBot="1">
      <c r="A47" s="251"/>
      <c r="B47" s="221" t="s">
        <v>87</v>
      </c>
      <c r="C47" s="222"/>
      <c r="D47" s="222"/>
      <c r="E47" s="222"/>
      <c r="F47" s="222"/>
      <c r="G47" s="222"/>
      <c r="H47" s="216"/>
    </row>
    <row r="48" spans="1:8" s="17" customFormat="1" ht="255.75" customHeight="1" thickBot="1">
      <c r="A48" s="251">
        <v>24</v>
      </c>
      <c r="B48" s="22" t="s">
        <v>32</v>
      </c>
      <c r="C48" s="217" t="s">
        <v>117</v>
      </c>
      <c r="D48" s="23" t="s">
        <v>33</v>
      </c>
      <c r="E48" s="24">
        <v>104</v>
      </c>
      <c r="F48" s="32">
        <v>100</v>
      </c>
      <c r="G48" s="215" t="s">
        <v>162</v>
      </c>
      <c r="H48" s="216" t="str">
        <f t="shared" ref="H48" si="11">IF(F48=100,"Tercapai",IF(F48=0,"Tidak Tercapai",IF(AND(F48&gt;0,F48&lt;100),"Dalam Proses Pencapaian","")))</f>
        <v>Tercapai</v>
      </c>
    </row>
    <row r="49" spans="1:14" s="17" customFormat="1" ht="288" customHeight="1" thickBot="1">
      <c r="A49" s="21">
        <v>25</v>
      </c>
      <c r="B49" s="22" t="s">
        <v>34</v>
      </c>
      <c r="C49" s="23" t="s">
        <v>118</v>
      </c>
      <c r="D49" s="23" t="s">
        <v>35</v>
      </c>
      <c r="E49" s="24">
        <v>100</v>
      </c>
      <c r="F49" s="219">
        <v>82.5</v>
      </c>
      <c r="G49" s="260" t="s">
        <v>163</v>
      </c>
      <c r="H49" s="216" t="str">
        <f t="shared" ref="H49" si="12">IF(F49=100,"Tercapai",IF(F49=0,"Tidak Tercapai",IF(AND(F49&gt;0,F49&lt;100),"Dalam Proses Pencapaian","")))</f>
        <v>Dalam Proses Pencapaian</v>
      </c>
    </row>
    <row r="50" spans="1:14" s="17" customFormat="1" ht="15.75" customHeight="1" thickBot="1">
      <c r="A50" s="21"/>
      <c r="B50" s="264" t="s">
        <v>88</v>
      </c>
      <c r="C50" s="265"/>
      <c r="D50" s="265"/>
      <c r="E50" s="265"/>
      <c r="F50" s="265"/>
      <c r="G50" s="265"/>
      <c r="H50" s="255"/>
    </row>
    <row r="51" spans="1:14" s="17" customFormat="1" ht="238.5" customHeight="1" thickBot="1">
      <c r="A51" s="227">
        <v>26</v>
      </c>
      <c r="B51" s="258" t="s">
        <v>36</v>
      </c>
      <c r="C51" s="242" t="s">
        <v>119</v>
      </c>
      <c r="D51" s="242" t="s">
        <v>37</v>
      </c>
      <c r="E51" s="243">
        <v>100</v>
      </c>
      <c r="F51" s="244">
        <v>100</v>
      </c>
      <c r="G51" s="215" t="s">
        <v>164</v>
      </c>
      <c r="H51" s="216" t="str">
        <f t="shared" ref="H51:H52" si="13">IF(F51=100,"Tercapai",IF(F51=0,"Tidak Tercapai",IF(AND(F51&gt;0,F51&lt;100),"Dalam Proses Pencapaian","")))</f>
        <v>Tercapai</v>
      </c>
      <c r="N51" s="266"/>
    </row>
    <row r="52" spans="1:14" s="17" customFormat="1" ht="235" customHeight="1" thickBot="1">
      <c r="A52" s="21">
        <v>27</v>
      </c>
      <c r="B52" s="22"/>
      <c r="C52" s="23" t="s">
        <v>120</v>
      </c>
      <c r="D52" s="23" t="s">
        <v>37</v>
      </c>
      <c r="E52" s="24">
        <v>100</v>
      </c>
      <c r="F52" s="32">
        <v>100</v>
      </c>
      <c r="G52" s="215" t="s">
        <v>165</v>
      </c>
      <c r="H52" s="216" t="str">
        <f t="shared" si="13"/>
        <v>Tercapai</v>
      </c>
    </row>
    <row r="53" spans="1:14" s="17" customFormat="1" ht="155.25" customHeight="1" thickBot="1">
      <c r="A53" s="227">
        <v>28</v>
      </c>
      <c r="B53" s="258" t="s">
        <v>38</v>
      </c>
      <c r="C53" s="242" t="s">
        <v>70</v>
      </c>
      <c r="D53" s="242" t="s">
        <v>37</v>
      </c>
      <c r="E53" s="243">
        <v>100</v>
      </c>
      <c r="F53" s="254">
        <v>100</v>
      </c>
      <c r="G53" s="267" t="s">
        <v>166</v>
      </c>
      <c r="H53" s="216" t="str">
        <f t="shared" ref="H53" si="14">IF(F53=100,"Tercapai",IF(F53=0,"Tidak Tercapai",IF(AND(F53&gt;0,F53&lt;100),"Dalam Proses Pencapaian","")))</f>
        <v>Tercapai</v>
      </c>
    </row>
    <row r="54" spans="1:14" s="17" customFormat="1" ht="15.75" customHeight="1" thickBot="1">
      <c r="A54" s="227"/>
      <c r="B54" s="264" t="s">
        <v>89</v>
      </c>
      <c r="C54" s="265"/>
      <c r="D54" s="265"/>
      <c r="E54" s="265"/>
      <c r="F54" s="265"/>
      <c r="G54" s="265"/>
      <c r="H54" s="255"/>
    </row>
    <row r="55" spans="1:14" s="17" customFormat="1" ht="234.75" customHeight="1" thickBot="1">
      <c r="A55" s="21">
        <v>29</v>
      </c>
      <c r="B55" s="22" t="s">
        <v>39</v>
      </c>
      <c r="C55" s="23" t="s">
        <v>121</v>
      </c>
      <c r="D55" s="23" t="s">
        <v>40</v>
      </c>
      <c r="E55" s="24">
        <v>100</v>
      </c>
      <c r="F55" s="32">
        <v>100</v>
      </c>
      <c r="G55" s="215" t="s">
        <v>167</v>
      </c>
      <c r="H55" s="216" t="str">
        <f t="shared" ref="H55:H56" si="15">IF(F55=100,"Tercapai",IF(F55=0,"Tidak Tercapai",IF(AND(F55&gt;0,F55&lt;100),"Dalam Proses Pencapaian","")))</f>
        <v>Tercapai</v>
      </c>
    </row>
    <row r="56" spans="1:14" s="17" customFormat="1" ht="184.5" customHeight="1" thickBot="1">
      <c r="A56" s="21">
        <v>30</v>
      </c>
      <c r="B56" s="252"/>
      <c r="C56" s="217" t="s">
        <v>122</v>
      </c>
      <c r="D56" s="217" t="s">
        <v>40</v>
      </c>
      <c r="E56" s="218">
        <v>100</v>
      </c>
      <c r="F56" s="254">
        <v>100</v>
      </c>
      <c r="G56" s="215" t="s">
        <v>167</v>
      </c>
      <c r="H56" s="216" t="str">
        <f t="shared" si="15"/>
        <v>Tercapai</v>
      </c>
    </row>
    <row r="57" spans="1:14" s="17" customFormat="1" ht="113" thickBot="1">
      <c r="A57" s="21">
        <v>31</v>
      </c>
      <c r="B57" s="22"/>
      <c r="C57" s="23" t="s">
        <v>123</v>
      </c>
      <c r="D57" s="23" t="s">
        <v>40</v>
      </c>
      <c r="E57" s="24">
        <v>100</v>
      </c>
      <c r="F57" s="32">
        <v>100</v>
      </c>
      <c r="G57" s="268" t="s">
        <v>167</v>
      </c>
      <c r="H57" s="216" t="str">
        <f t="shared" ref="H57" si="16">IF(F57=100,"Tercapai",IF(F57=0,"Tidak Tercapai",IF(AND(F57&gt;0,F57&lt;100),"Dalam Proses Pencapaian","")))</f>
        <v>Tercapai</v>
      </c>
    </row>
    <row r="58" spans="1:14" s="17" customFormat="1" ht="15.75" customHeight="1" thickBot="1">
      <c r="A58" s="227"/>
      <c r="B58" s="221" t="s">
        <v>90</v>
      </c>
      <c r="C58" s="222"/>
      <c r="D58" s="222"/>
      <c r="E58" s="222"/>
      <c r="F58" s="222"/>
      <c r="G58" s="222"/>
      <c r="H58" s="216"/>
    </row>
    <row r="59" spans="1:14" s="17" customFormat="1" ht="165.75" customHeight="1" thickBot="1">
      <c r="A59" s="21">
        <v>32</v>
      </c>
      <c r="B59" s="22" t="s">
        <v>41</v>
      </c>
      <c r="C59" s="23" t="s">
        <v>124</v>
      </c>
      <c r="D59" s="23" t="s">
        <v>42</v>
      </c>
      <c r="E59" s="24">
        <v>100</v>
      </c>
      <c r="F59" s="219">
        <v>100</v>
      </c>
      <c r="G59" s="260" t="s">
        <v>162</v>
      </c>
      <c r="H59" s="216" t="str">
        <f t="shared" ref="H59" si="17">IF(F59=100,"Tercapai",IF(F59=0,"Tidak Tercapai",IF(AND(F59&gt;0,F59&lt;100),"Dalam Proses Pencapaian","")))</f>
        <v>Tercapai</v>
      </c>
    </row>
    <row r="60" spans="1:14" s="17" customFormat="1" ht="95.25" customHeight="1" thickBot="1">
      <c r="A60" s="245">
        <v>33</v>
      </c>
      <c r="B60" s="269" t="s">
        <v>43</v>
      </c>
      <c r="C60" s="231" t="s">
        <v>125</v>
      </c>
      <c r="D60" s="246" t="s">
        <v>42</v>
      </c>
      <c r="E60" s="232">
        <v>100</v>
      </c>
      <c r="F60" s="233">
        <v>100</v>
      </c>
      <c r="G60" s="270" t="s">
        <v>168</v>
      </c>
      <c r="H60" s="223" t="str">
        <f>IF(F60=100,"Tercapai",IF(F60=0,"Tidak Tercapai",IF(AND(F60&gt;0,F60&lt;100),"Dalam Proses Pencapaian","")))</f>
        <v>Tercapai</v>
      </c>
    </row>
    <row r="61" spans="1:14" s="17" customFormat="1" ht="409" customHeight="1" thickBot="1">
      <c r="A61" s="248"/>
      <c r="B61" s="271"/>
      <c r="C61" s="237"/>
      <c r="D61" s="249"/>
      <c r="E61" s="238"/>
      <c r="F61" s="239"/>
      <c r="G61" s="272"/>
      <c r="H61" s="223"/>
    </row>
    <row r="62" spans="1:14" s="17" customFormat="1" ht="15.75" customHeight="1" thickBot="1">
      <c r="A62" s="273"/>
      <c r="B62" s="221" t="s">
        <v>91</v>
      </c>
      <c r="C62" s="222"/>
      <c r="D62" s="222"/>
      <c r="E62" s="222"/>
      <c r="F62" s="222"/>
      <c r="G62" s="222"/>
      <c r="H62" s="216"/>
    </row>
    <row r="63" spans="1:14" s="17" customFormat="1" ht="235.5" customHeight="1" thickBot="1">
      <c r="A63" s="227">
        <v>34</v>
      </c>
      <c r="B63" s="274" t="s">
        <v>44</v>
      </c>
      <c r="C63" s="275" t="s">
        <v>127</v>
      </c>
      <c r="D63" s="275" t="s">
        <v>45</v>
      </c>
      <c r="E63" s="276">
        <v>100</v>
      </c>
      <c r="F63" s="254">
        <v>100</v>
      </c>
      <c r="G63" s="277" t="s">
        <v>169</v>
      </c>
      <c r="H63" s="216" t="str">
        <f t="shared" ref="H63:H64" si="18">IF(F63=100,"Tercapai",IF(F63=0,"Tidak Tercapai",IF(AND(F63&gt;0,F63&lt;100),"Dalam Proses Pencapaian","")))</f>
        <v>Tercapai</v>
      </c>
    </row>
    <row r="64" spans="1:14" s="17" customFormat="1" ht="253.5" customHeight="1" thickBot="1">
      <c r="A64" s="21">
        <v>35</v>
      </c>
      <c r="B64" s="22" t="s">
        <v>46</v>
      </c>
      <c r="C64" s="23" t="s">
        <v>126</v>
      </c>
      <c r="D64" s="23" t="s">
        <v>47</v>
      </c>
      <c r="E64" s="24">
        <v>100</v>
      </c>
      <c r="F64" s="32">
        <v>100</v>
      </c>
      <c r="G64" s="277" t="s">
        <v>170</v>
      </c>
      <c r="H64" s="216" t="str">
        <f t="shared" si="18"/>
        <v>Tercapai</v>
      </c>
    </row>
    <row r="65" spans="1:8" s="17" customFormat="1" ht="272.25" customHeight="1" thickBot="1">
      <c r="A65" s="21">
        <v>36</v>
      </c>
      <c r="B65" s="22"/>
      <c r="C65" s="23" t="s">
        <v>171</v>
      </c>
      <c r="D65" s="23" t="s">
        <v>47</v>
      </c>
      <c r="E65" s="24">
        <v>100</v>
      </c>
      <c r="F65" s="219">
        <v>100</v>
      </c>
      <c r="G65" s="260" t="s">
        <v>172</v>
      </c>
      <c r="H65" s="216" t="str">
        <f t="shared" ref="H65:H66" si="19">IF(F65=100,"Tercapai",IF(F65=0,"Tidak Tercapai",IF(AND(F65&gt;0,F65&lt;100),"Dalam Proses Pencapaian","")))</f>
        <v>Tercapai</v>
      </c>
    </row>
    <row r="66" spans="1:8" s="17" customFormat="1" ht="211" thickBot="1">
      <c r="A66" s="227">
        <v>37</v>
      </c>
      <c r="B66" s="258"/>
      <c r="C66" s="242" t="s">
        <v>173</v>
      </c>
      <c r="D66" s="242" t="s">
        <v>47</v>
      </c>
      <c r="E66" s="243">
        <v>100</v>
      </c>
      <c r="F66" s="244">
        <v>67</v>
      </c>
      <c r="G66" s="215" t="s">
        <v>174</v>
      </c>
      <c r="H66" s="216" t="str">
        <f t="shared" si="19"/>
        <v>Dalam Proses Pencapaian</v>
      </c>
    </row>
    <row r="67" spans="1:8" s="17" customFormat="1" ht="224.25" customHeight="1" thickBot="1">
      <c r="A67" s="210">
        <v>38</v>
      </c>
      <c r="B67" s="211"/>
      <c r="C67" s="212" t="s">
        <v>128</v>
      </c>
      <c r="D67" s="212" t="s">
        <v>47</v>
      </c>
      <c r="E67" s="213">
        <v>0</v>
      </c>
      <c r="F67" s="214">
        <v>0</v>
      </c>
      <c r="G67" s="215" t="s">
        <v>191</v>
      </c>
      <c r="H67" s="216" t="str">
        <f t="shared" ref="H67:H68" si="20">IF(F67=100,"Tercapai",IF(F67=0,"Tidak Tercapai",IF(AND(F67&gt;0,F67&lt;100),"Dalam Proses Pencapaian","")))</f>
        <v>Tidak Tercapai</v>
      </c>
    </row>
    <row r="68" spans="1:8" s="17" customFormat="1" ht="175.5" customHeight="1" thickBot="1">
      <c r="A68" s="21">
        <v>39</v>
      </c>
      <c r="B68" s="217" t="s">
        <v>48</v>
      </c>
      <c r="C68" s="217" t="s">
        <v>71</v>
      </c>
      <c r="D68" s="217" t="s">
        <v>49</v>
      </c>
      <c r="E68" s="218">
        <v>0</v>
      </c>
      <c r="F68" s="219">
        <v>0</v>
      </c>
      <c r="G68" s="220" t="s">
        <v>189</v>
      </c>
      <c r="H68" s="216" t="str">
        <f t="shared" si="20"/>
        <v>Tidak Tercapai</v>
      </c>
    </row>
    <row r="69" spans="1:8" s="17" customFormat="1" thickBot="1">
      <c r="A69" s="21" t="s">
        <v>92</v>
      </c>
      <c r="B69" s="221" t="s">
        <v>93</v>
      </c>
      <c r="C69" s="222"/>
      <c r="D69" s="222"/>
      <c r="E69" s="222"/>
      <c r="F69" s="222"/>
      <c r="G69" s="222"/>
      <c r="H69" s="223"/>
    </row>
    <row r="70" spans="1:8" s="17" customFormat="1" thickBot="1">
      <c r="A70" s="224"/>
      <c r="B70" s="225" t="s">
        <v>94</v>
      </c>
      <c r="C70" s="226"/>
      <c r="D70" s="226"/>
      <c r="E70" s="226"/>
      <c r="F70" s="226"/>
      <c r="G70" s="226"/>
      <c r="H70" s="223"/>
    </row>
    <row r="71" spans="1:8" s="17" customFormat="1" ht="23.25" customHeight="1" thickBot="1">
      <c r="A71" s="227"/>
      <c r="B71" s="228" t="s">
        <v>95</v>
      </c>
      <c r="C71" s="229"/>
      <c r="D71" s="229"/>
      <c r="E71" s="229"/>
      <c r="F71" s="229"/>
      <c r="G71" s="229"/>
      <c r="H71" s="216"/>
    </row>
    <row r="72" spans="1:8" s="17" customFormat="1" ht="265.5" customHeight="1" thickBot="1">
      <c r="A72" s="21">
        <v>40</v>
      </c>
      <c r="B72" s="217" t="s">
        <v>50</v>
      </c>
      <c r="C72" s="217" t="s">
        <v>72</v>
      </c>
      <c r="D72" s="217" t="s">
        <v>51</v>
      </c>
      <c r="E72" s="218">
        <v>0</v>
      </c>
      <c r="F72" s="219">
        <v>0</v>
      </c>
      <c r="G72" s="215" t="s">
        <v>189</v>
      </c>
      <c r="H72" s="216" t="str">
        <f t="shared" ref="H72:H73" si="21">IF(F72=100,"Tercapai",IF(F72=0,"Tidak Tercapai",IF(AND(F72&gt;0,F72&lt;100),"Dalam Proses Pencapaian","")))</f>
        <v>Tidak Tercapai</v>
      </c>
    </row>
    <row r="73" spans="1:8" s="17" customFormat="1" ht="222" customHeight="1" thickBot="1">
      <c r="A73" s="21">
        <v>41</v>
      </c>
      <c r="B73" s="217" t="s">
        <v>52</v>
      </c>
      <c r="C73" s="217" t="s">
        <v>73</v>
      </c>
      <c r="D73" s="217" t="s">
        <v>51</v>
      </c>
      <c r="E73" s="218">
        <v>0</v>
      </c>
      <c r="F73" s="219">
        <v>0</v>
      </c>
      <c r="G73" s="215" t="s">
        <v>189</v>
      </c>
      <c r="H73" s="216" t="str">
        <f t="shared" si="21"/>
        <v>Tidak Tercapai</v>
      </c>
    </row>
    <row r="74" spans="1:8" s="17" customFormat="1" ht="50.25" customHeight="1">
      <c r="A74" s="230">
        <v>42</v>
      </c>
      <c r="B74" s="231" t="s">
        <v>53</v>
      </c>
      <c r="C74" s="231" t="s">
        <v>129</v>
      </c>
      <c r="D74" s="231" t="s">
        <v>54</v>
      </c>
      <c r="E74" s="232">
        <v>100</v>
      </c>
      <c r="F74" s="233">
        <v>0</v>
      </c>
      <c r="G74" s="234" t="s">
        <v>189</v>
      </c>
      <c r="H74" s="235" t="str">
        <f t="shared" ref="H74" si="22">IF(F74=100,"Tercapai",IF(F74=0,"Tidak Tercapai",IF(AND(F74&gt;0,F74&lt;100),"Dalam Proses Pencapaian","")))</f>
        <v>Tidak Tercapai</v>
      </c>
    </row>
    <row r="75" spans="1:8" s="17" customFormat="1" ht="212" customHeight="1" thickBot="1">
      <c r="A75" s="236"/>
      <c r="B75" s="237"/>
      <c r="C75" s="237"/>
      <c r="D75" s="237"/>
      <c r="E75" s="238"/>
      <c r="F75" s="239"/>
      <c r="G75" s="240"/>
      <c r="H75" s="241"/>
    </row>
    <row r="76" spans="1:8" s="17" customFormat="1" ht="345.75" customHeight="1" thickBot="1">
      <c r="A76" s="227">
        <v>43</v>
      </c>
      <c r="B76" s="242"/>
      <c r="C76" s="242" t="s">
        <v>130</v>
      </c>
      <c r="D76" s="242" t="s">
        <v>54</v>
      </c>
      <c r="E76" s="243">
        <v>100</v>
      </c>
      <c r="F76" s="244">
        <v>0</v>
      </c>
      <c r="G76" s="215" t="s">
        <v>189</v>
      </c>
      <c r="H76" s="216" t="str">
        <f t="shared" ref="H76:H77" si="23">IF(F76=100,"Tercapai",IF(F76=0,"Tidak Tercapai",IF(AND(F76&gt;0,F76&lt;100),"Dalam Proses Pencapaian","")))</f>
        <v>Tidak Tercapai</v>
      </c>
    </row>
    <row r="77" spans="1:8" s="17" customFormat="1" ht="155" thickBot="1">
      <c r="A77" s="21">
        <v>44</v>
      </c>
      <c r="B77" s="23" t="s">
        <v>55</v>
      </c>
      <c r="C77" s="23" t="s">
        <v>131</v>
      </c>
      <c r="D77" s="23" t="s">
        <v>54</v>
      </c>
      <c r="E77" s="24">
        <v>100</v>
      </c>
      <c r="F77" s="32">
        <v>0</v>
      </c>
      <c r="G77" s="215" t="s">
        <v>189</v>
      </c>
      <c r="H77" s="216" t="str">
        <f t="shared" si="23"/>
        <v>Tidak Tercapai</v>
      </c>
    </row>
    <row r="78" spans="1:8" s="17" customFormat="1" ht="15.75" customHeight="1" thickBot="1">
      <c r="A78" s="227"/>
      <c r="B78" s="228" t="s">
        <v>190</v>
      </c>
      <c r="C78" s="229"/>
      <c r="D78" s="229"/>
      <c r="E78" s="229"/>
      <c r="F78" s="229"/>
      <c r="G78" s="229"/>
      <c r="H78" s="216"/>
    </row>
    <row r="79" spans="1:8" s="17" customFormat="1" ht="183" thickBot="1">
      <c r="A79" s="227">
        <v>45</v>
      </c>
      <c r="B79" s="242" t="s">
        <v>56</v>
      </c>
      <c r="C79" s="242" t="s">
        <v>132</v>
      </c>
      <c r="D79" s="242" t="s">
        <v>57</v>
      </c>
      <c r="E79" s="243">
        <v>100</v>
      </c>
      <c r="F79" s="244">
        <v>100</v>
      </c>
      <c r="G79" s="215" t="s">
        <v>162</v>
      </c>
      <c r="H79" s="216" t="str">
        <f t="shared" ref="H79" si="24">IF(F79=100,"Tercapai",IF(F79=0,"Tidak Tercapai",IF(AND(F79&gt;0,F79&lt;100),"Dalam Proses Pencapaian","")))</f>
        <v>Tercapai</v>
      </c>
    </row>
    <row r="80" spans="1:8" s="17" customFormat="1" ht="183" thickBot="1">
      <c r="A80" s="21">
        <v>46</v>
      </c>
      <c r="B80" s="23" t="s">
        <v>58</v>
      </c>
      <c r="C80" s="23" t="s">
        <v>133</v>
      </c>
      <c r="D80" s="23" t="s">
        <v>19</v>
      </c>
      <c r="E80" s="24">
        <v>100</v>
      </c>
      <c r="F80" s="32">
        <v>100</v>
      </c>
      <c r="G80" s="215" t="s">
        <v>175</v>
      </c>
      <c r="H80" s="216" t="str">
        <f t="shared" ref="H80:H81" si="25">IF(F80=100,"Tercapai",IF(F80=0,"Tidak Tercapai",IF(AND(F80&gt;0,F80&lt;100),"Dalam Proses Pencapaian","")))</f>
        <v>Tercapai</v>
      </c>
    </row>
    <row r="81" spans="1:8" s="17" customFormat="1" ht="211.5" customHeight="1" thickBot="1">
      <c r="A81" s="245">
        <v>47</v>
      </c>
      <c r="B81" s="246" t="s">
        <v>59</v>
      </c>
      <c r="C81" s="246" t="s">
        <v>134</v>
      </c>
      <c r="D81" s="246" t="s">
        <v>57</v>
      </c>
      <c r="E81" s="232">
        <v>100</v>
      </c>
      <c r="F81" s="233">
        <v>65</v>
      </c>
      <c r="G81" s="247" t="s">
        <v>176</v>
      </c>
      <c r="H81" s="223" t="str">
        <f t="shared" si="25"/>
        <v>Dalam Proses Pencapaian</v>
      </c>
    </row>
    <row r="82" spans="1:8" s="17" customFormat="1" ht="233.25" customHeight="1" thickBot="1">
      <c r="A82" s="248"/>
      <c r="B82" s="249"/>
      <c r="C82" s="249"/>
      <c r="D82" s="249"/>
      <c r="E82" s="238"/>
      <c r="F82" s="239"/>
      <c r="G82" s="247"/>
      <c r="H82" s="223"/>
    </row>
    <row r="83" spans="1:8" s="17" customFormat="1" ht="15.75" customHeight="1" thickBot="1">
      <c r="A83" s="227"/>
      <c r="B83" s="228" t="s">
        <v>96</v>
      </c>
      <c r="C83" s="229"/>
      <c r="D83" s="229"/>
      <c r="E83" s="229"/>
      <c r="F83" s="229"/>
      <c r="G83" s="229"/>
      <c r="H83" s="216"/>
    </row>
    <row r="84" spans="1:8" s="17" customFormat="1" ht="183" thickBot="1">
      <c r="A84" s="21">
        <v>48</v>
      </c>
      <c r="B84" s="217" t="s">
        <v>60</v>
      </c>
      <c r="C84" s="217" t="s">
        <v>135</v>
      </c>
      <c r="D84" s="217" t="s">
        <v>54</v>
      </c>
      <c r="E84" s="218">
        <v>100</v>
      </c>
      <c r="F84" s="219">
        <v>0</v>
      </c>
      <c r="G84" s="250" t="s">
        <v>189</v>
      </c>
      <c r="H84" s="216" t="str">
        <f t="shared" ref="H84:H85" si="26">IF(F84=100,"Tercapai",IF(F84=0,"Tidak Tercapai",IF(AND(F84&gt;0,F84&lt;100),"Dalam Proses Pencapaian","")))</f>
        <v>Tidak Tercapai</v>
      </c>
    </row>
    <row r="85" spans="1:8" s="17" customFormat="1" ht="351" thickBot="1">
      <c r="A85" s="21">
        <v>49</v>
      </c>
      <c r="B85" s="23" t="s">
        <v>61</v>
      </c>
      <c r="C85" s="23" t="s">
        <v>136</v>
      </c>
      <c r="D85" s="23" t="s">
        <v>62</v>
      </c>
      <c r="E85" s="24">
        <v>100</v>
      </c>
      <c r="F85" s="32">
        <v>100</v>
      </c>
      <c r="G85" s="215" t="s">
        <v>177</v>
      </c>
      <c r="H85" s="216" t="str">
        <f t="shared" si="26"/>
        <v>Tercapai</v>
      </c>
    </row>
    <row r="86" spans="1:8" s="17" customFormat="1" ht="85" thickBot="1">
      <c r="A86" s="21">
        <v>50</v>
      </c>
      <c r="B86" s="23" t="s">
        <v>63</v>
      </c>
      <c r="C86" s="23" t="s">
        <v>137</v>
      </c>
      <c r="D86" s="23" t="s">
        <v>33</v>
      </c>
      <c r="E86" s="24">
        <v>100</v>
      </c>
      <c r="F86" s="32">
        <v>100</v>
      </c>
      <c r="G86" s="215" t="s">
        <v>178</v>
      </c>
      <c r="H86" s="216" t="str">
        <f t="shared" ref="H86" si="27">IF(F86=100,"Tercapai",IF(F86=0,"Tidak Tercapai",IF(AND(F86&gt;0,F86&lt;100),"Dalam Proses Pencapaian","")))</f>
        <v>Tercapai</v>
      </c>
    </row>
    <row r="87" spans="1:8" s="17" customFormat="1" ht="15.75" customHeight="1" thickBot="1">
      <c r="A87" s="227"/>
      <c r="B87" s="228" t="s">
        <v>97</v>
      </c>
      <c r="C87" s="229"/>
      <c r="D87" s="229"/>
      <c r="E87" s="229"/>
      <c r="F87" s="229"/>
      <c r="G87" s="229"/>
      <c r="H87" s="216"/>
    </row>
    <row r="88" spans="1:8" s="17" customFormat="1" ht="127" thickBot="1">
      <c r="A88" s="21">
        <v>51</v>
      </c>
      <c r="B88" s="23" t="s">
        <v>64</v>
      </c>
      <c r="C88" s="23" t="s">
        <v>138</v>
      </c>
      <c r="D88" s="23" t="s">
        <v>62</v>
      </c>
      <c r="E88" s="24">
        <v>100</v>
      </c>
      <c r="F88" s="32">
        <v>100</v>
      </c>
      <c r="G88" s="215" t="s">
        <v>179</v>
      </c>
      <c r="H88" s="216" t="str">
        <f t="shared" ref="H88:H89" si="28">IF(F88=100,"Tercapai",IF(F88=0,"Tidak Tercapai",IF(AND(F88&gt;0,F88&lt;100),"Dalam Proses Pencapaian","")))</f>
        <v>Tercapai</v>
      </c>
    </row>
    <row r="89" spans="1:8" s="17" customFormat="1" ht="194.25" customHeight="1" thickBot="1">
      <c r="A89" s="227">
        <v>52</v>
      </c>
      <c r="B89" s="23" t="s">
        <v>65</v>
      </c>
      <c r="C89" s="23" t="s">
        <v>139</v>
      </c>
      <c r="D89" s="23" t="s">
        <v>62</v>
      </c>
      <c r="E89" s="24">
        <v>100</v>
      </c>
      <c r="F89" s="32">
        <v>100</v>
      </c>
      <c r="G89" s="215" t="s">
        <v>180</v>
      </c>
      <c r="H89" s="216" t="str">
        <f t="shared" si="28"/>
        <v>Tercapai</v>
      </c>
    </row>
    <row r="90" spans="1:8" s="17" customFormat="1">
      <c r="F90" s="278"/>
      <c r="G90" s="279"/>
      <c r="H90" s="280"/>
    </row>
    <row r="91" spans="1:8" hidden="1">
      <c r="B91" s="89" t="s">
        <v>98</v>
      </c>
      <c r="C91" s="54"/>
      <c r="D91" s="54"/>
      <c r="E91" s="54"/>
      <c r="F91" s="54"/>
      <c r="G91" s="54"/>
    </row>
    <row r="92" spans="1:8" hidden="1">
      <c r="B92" s="89" t="s">
        <v>390</v>
      </c>
      <c r="C92" s="54"/>
      <c r="D92" s="54"/>
      <c r="E92" s="54"/>
      <c r="F92" s="54"/>
      <c r="G92" s="54"/>
    </row>
    <row r="93" spans="1:8" ht="16" hidden="1" thickBot="1">
      <c r="B93" s="54"/>
      <c r="C93" s="54"/>
      <c r="D93" s="54"/>
      <c r="E93" s="54"/>
      <c r="F93" s="54"/>
      <c r="G93" s="54"/>
    </row>
    <row r="94" spans="1:8" hidden="1">
      <c r="B94" s="164" t="s">
        <v>0</v>
      </c>
      <c r="C94" s="164" t="s">
        <v>1</v>
      </c>
      <c r="D94" s="164" t="s">
        <v>2</v>
      </c>
      <c r="E94" s="164" t="s">
        <v>3</v>
      </c>
      <c r="F94" s="55" t="s">
        <v>186</v>
      </c>
      <c r="G94" s="164" t="s">
        <v>5</v>
      </c>
      <c r="H94" s="118"/>
    </row>
    <row r="95" spans="1:8" hidden="1">
      <c r="B95" s="165"/>
      <c r="C95" s="165"/>
      <c r="D95" s="165"/>
      <c r="E95" s="165"/>
      <c r="F95" s="56" t="s">
        <v>194</v>
      </c>
      <c r="G95" s="165"/>
      <c r="H95" s="118"/>
    </row>
    <row r="96" spans="1:8" ht="16" hidden="1" thickBot="1">
      <c r="B96" s="166"/>
      <c r="C96" s="166"/>
      <c r="D96" s="166"/>
      <c r="E96" s="166"/>
      <c r="F96" s="57" t="s">
        <v>4</v>
      </c>
      <c r="G96" s="166"/>
      <c r="H96" s="118"/>
    </row>
    <row r="97" spans="2:7" hidden="1">
      <c r="B97" s="92"/>
      <c r="C97" s="159"/>
      <c r="D97" s="160"/>
      <c r="E97" s="160"/>
      <c r="F97" s="160"/>
      <c r="G97" s="161"/>
    </row>
    <row r="98" spans="2:7" ht="16" hidden="1" thickBot="1">
      <c r="B98" s="91" t="s">
        <v>74</v>
      </c>
      <c r="C98" s="143" t="s">
        <v>75</v>
      </c>
      <c r="D98" s="144"/>
      <c r="E98" s="144"/>
      <c r="F98" s="144"/>
      <c r="G98" s="145"/>
    </row>
    <row r="99" spans="2:7" ht="16" hidden="1" thickBot="1">
      <c r="B99" s="85"/>
      <c r="C99" s="143" t="s">
        <v>76</v>
      </c>
      <c r="D99" s="144"/>
      <c r="E99" s="144"/>
      <c r="F99" s="144"/>
      <c r="G99" s="145"/>
    </row>
    <row r="100" spans="2:7" ht="253" hidden="1" thickBot="1">
      <c r="B100" s="63" t="s">
        <v>195</v>
      </c>
      <c r="C100" s="64" t="s">
        <v>6</v>
      </c>
      <c r="D100" s="64" t="s">
        <v>196</v>
      </c>
      <c r="E100" s="64" t="s">
        <v>7</v>
      </c>
      <c r="F100" s="65">
        <v>75</v>
      </c>
      <c r="G100" s="68" t="s">
        <v>197</v>
      </c>
    </row>
    <row r="101" spans="2:7" ht="16" hidden="1" thickBot="1">
      <c r="B101" s="63"/>
      <c r="C101" s="140" t="s">
        <v>77</v>
      </c>
      <c r="D101" s="141"/>
      <c r="E101" s="141"/>
      <c r="F101" s="141"/>
      <c r="G101" s="142"/>
    </row>
    <row r="102" spans="2:7" ht="127" hidden="1" thickBot="1">
      <c r="B102" s="70" t="s">
        <v>198</v>
      </c>
      <c r="C102" s="93" t="s">
        <v>8</v>
      </c>
      <c r="D102" s="93" t="s">
        <v>199</v>
      </c>
      <c r="E102" s="76" t="s">
        <v>9</v>
      </c>
      <c r="F102" s="77">
        <v>100</v>
      </c>
      <c r="G102" s="69" t="s">
        <v>200</v>
      </c>
    </row>
    <row r="103" spans="2:7" ht="211" hidden="1" thickBot="1">
      <c r="B103" s="63" t="s">
        <v>201</v>
      </c>
      <c r="C103" s="64"/>
      <c r="D103" s="64" t="s">
        <v>202</v>
      </c>
      <c r="E103" s="66" t="s">
        <v>9</v>
      </c>
      <c r="F103" s="65">
        <v>60</v>
      </c>
      <c r="G103" s="68" t="s">
        <v>203</v>
      </c>
    </row>
    <row r="104" spans="2:7" ht="99" hidden="1" thickBot="1">
      <c r="B104" s="70" t="s">
        <v>204</v>
      </c>
      <c r="C104" s="93"/>
      <c r="D104" s="93" t="s">
        <v>205</v>
      </c>
      <c r="E104" s="76" t="s">
        <v>9</v>
      </c>
      <c r="F104" s="77">
        <v>100</v>
      </c>
      <c r="G104" s="69" t="s">
        <v>206</v>
      </c>
    </row>
    <row r="105" spans="2:7" ht="16" hidden="1" thickBot="1">
      <c r="B105" s="63"/>
      <c r="C105" s="140" t="s">
        <v>78</v>
      </c>
      <c r="D105" s="157"/>
      <c r="E105" s="157"/>
      <c r="F105" s="157"/>
      <c r="G105" s="158"/>
    </row>
    <row r="106" spans="2:7" hidden="1">
      <c r="B106" s="119" t="s">
        <v>207</v>
      </c>
      <c r="C106" s="127" t="s">
        <v>10</v>
      </c>
      <c r="D106" s="127" t="s">
        <v>208</v>
      </c>
      <c r="E106" s="121" t="s">
        <v>11</v>
      </c>
      <c r="F106" s="155">
        <v>50</v>
      </c>
      <c r="G106" s="125" t="s">
        <v>209</v>
      </c>
    </row>
    <row r="107" spans="2:7" ht="16" hidden="1" thickBot="1">
      <c r="B107" s="120"/>
      <c r="C107" s="128"/>
      <c r="D107" s="128"/>
      <c r="E107" s="122"/>
      <c r="F107" s="156"/>
      <c r="G107" s="126"/>
    </row>
    <row r="108" spans="2:7" hidden="1">
      <c r="B108" s="119" t="s">
        <v>210</v>
      </c>
      <c r="C108" s="123"/>
      <c r="D108" s="127" t="s">
        <v>211</v>
      </c>
      <c r="E108" s="121" t="s">
        <v>11</v>
      </c>
      <c r="F108" s="123">
        <v>50</v>
      </c>
      <c r="G108" s="125" t="s">
        <v>212</v>
      </c>
    </row>
    <row r="109" spans="2:7" ht="16" hidden="1" thickBot="1">
      <c r="B109" s="120"/>
      <c r="C109" s="124"/>
      <c r="D109" s="128"/>
      <c r="E109" s="122"/>
      <c r="F109" s="124"/>
      <c r="G109" s="126"/>
    </row>
    <row r="110" spans="2:7" hidden="1">
      <c r="B110" s="119" t="s">
        <v>213</v>
      </c>
      <c r="C110" s="127" t="s">
        <v>12</v>
      </c>
      <c r="D110" s="121" t="s">
        <v>66</v>
      </c>
      <c r="E110" s="149" t="s">
        <v>13</v>
      </c>
      <c r="F110" s="123">
        <v>50</v>
      </c>
      <c r="G110" s="125" t="s">
        <v>214</v>
      </c>
    </row>
    <row r="111" spans="2:7" ht="16" hidden="1" thickBot="1">
      <c r="B111" s="120"/>
      <c r="C111" s="128"/>
      <c r="D111" s="122"/>
      <c r="E111" s="150"/>
      <c r="F111" s="124"/>
      <c r="G111" s="126"/>
    </row>
    <row r="112" spans="2:7" ht="253" hidden="1" thickBot="1">
      <c r="B112" s="70" t="s">
        <v>215</v>
      </c>
      <c r="C112" s="93" t="s">
        <v>14</v>
      </c>
      <c r="D112" s="76" t="s">
        <v>216</v>
      </c>
      <c r="E112" s="76" t="s">
        <v>13</v>
      </c>
      <c r="F112" s="77">
        <v>66</v>
      </c>
      <c r="G112" s="69" t="s">
        <v>217</v>
      </c>
    </row>
    <row r="113" spans="2:8" hidden="1">
      <c r="B113" s="119" t="s">
        <v>218</v>
      </c>
      <c r="C113" s="127" t="s">
        <v>15</v>
      </c>
      <c r="D113" s="121" t="s">
        <v>219</v>
      </c>
      <c r="E113" s="121" t="s">
        <v>16</v>
      </c>
      <c r="F113" s="123">
        <v>100</v>
      </c>
      <c r="G113" s="125" t="s">
        <v>220</v>
      </c>
    </row>
    <row r="114" spans="2:8" ht="16" hidden="1" thickBot="1">
      <c r="B114" s="120"/>
      <c r="C114" s="128"/>
      <c r="D114" s="122"/>
      <c r="E114" s="122"/>
      <c r="F114" s="124"/>
      <c r="G114" s="126"/>
    </row>
    <row r="115" spans="2:8" hidden="1">
      <c r="B115" s="119" t="s">
        <v>221</v>
      </c>
      <c r="C115" s="127" t="s">
        <v>17</v>
      </c>
      <c r="D115" s="121" t="s">
        <v>222</v>
      </c>
      <c r="E115" s="121" t="s">
        <v>16</v>
      </c>
      <c r="F115" s="123">
        <v>75</v>
      </c>
      <c r="G115" s="125" t="s">
        <v>223</v>
      </c>
    </row>
    <row r="116" spans="2:8" ht="16" hidden="1" thickBot="1">
      <c r="B116" s="120"/>
      <c r="C116" s="128"/>
      <c r="D116" s="122"/>
      <c r="E116" s="122"/>
      <c r="F116" s="124"/>
      <c r="G116" s="126"/>
    </row>
    <row r="117" spans="2:8" ht="141" hidden="1" thickBot="1">
      <c r="B117" s="70" t="s">
        <v>224</v>
      </c>
      <c r="C117" s="93"/>
      <c r="D117" s="76" t="s">
        <v>225</v>
      </c>
      <c r="E117" s="76" t="s">
        <v>16</v>
      </c>
      <c r="F117" s="77">
        <v>0</v>
      </c>
      <c r="G117" s="69" t="s">
        <v>226</v>
      </c>
    </row>
    <row r="118" spans="2:8" hidden="1">
      <c r="B118" s="119" t="s">
        <v>227</v>
      </c>
      <c r="C118" s="123"/>
      <c r="D118" s="121" t="s">
        <v>228</v>
      </c>
      <c r="E118" s="131" t="s">
        <v>16</v>
      </c>
      <c r="F118" s="123">
        <v>50</v>
      </c>
      <c r="G118" s="129" t="s">
        <v>229</v>
      </c>
    </row>
    <row r="119" spans="2:8" ht="16" hidden="1" thickBot="1">
      <c r="B119" s="120"/>
      <c r="C119" s="124"/>
      <c r="D119" s="122"/>
      <c r="E119" s="132"/>
      <c r="F119" s="124"/>
      <c r="G119" s="130"/>
    </row>
    <row r="120" spans="2:8" ht="16" hidden="1" thickBot="1">
      <c r="B120" s="84" t="s">
        <v>79</v>
      </c>
      <c r="C120" s="138" t="s">
        <v>80</v>
      </c>
      <c r="D120" s="138"/>
      <c r="E120" s="138"/>
      <c r="F120" s="138"/>
      <c r="G120" s="139"/>
    </row>
    <row r="121" spans="2:8" ht="16" hidden="1" thickBot="1">
      <c r="B121" s="85"/>
      <c r="C121" s="147" t="s">
        <v>81</v>
      </c>
      <c r="D121" s="147"/>
      <c r="E121" s="147"/>
      <c r="F121" s="147"/>
      <c r="G121" s="148"/>
    </row>
    <row r="122" spans="2:8" hidden="1">
      <c r="B122" s="119" t="s">
        <v>230</v>
      </c>
      <c r="C122" s="127" t="s">
        <v>231</v>
      </c>
      <c r="D122" s="121" t="s">
        <v>232</v>
      </c>
      <c r="E122" s="121" t="s">
        <v>233</v>
      </c>
      <c r="F122" s="123">
        <v>100</v>
      </c>
      <c r="G122" s="125" t="s">
        <v>234</v>
      </c>
    </row>
    <row r="123" spans="2:8" hidden="1" thickBot="1">
      <c r="B123" s="120"/>
      <c r="C123" s="128"/>
      <c r="D123" s="122"/>
      <c r="E123" s="122"/>
      <c r="F123" s="124"/>
      <c r="G123" s="126"/>
      <c r="H123" s="54"/>
    </row>
    <row r="124" spans="2:8" ht="155" hidden="1" thickBot="1">
      <c r="B124" s="63" t="s">
        <v>235</v>
      </c>
      <c r="C124" s="64" t="s">
        <v>18</v>
      </c>
      <c r="D124" s="66" t="s">
        <v>236</v>
      </c>
      <c r="E124" s="66" t="s">
        <v>19</v>
      </c>
      <c r="F124" s="65">
        <v>25</v>
      </c>
      <c r="G124" s="68" t="s">
        <v>237</v>
      </c>
      <c r="H124" s="54"/>
    </row>
    <row r="125" spans="2:8" ht="295" hidden="1" thickBot="1">
      <c r="B125" s="70" t="s">
        <v>238</v>
      </c>
      <c r="C125" s="93" t="s">
        <v>20</v>
      </c>
      <c r="D125" s="76" t="s">
        <v>239</v>
      </c>
      <c r="E125" s="76" t="s">
        <v>19</v>
      </c>
      <c r="F125" s="77">
        <v>100</v>
      </c>
      <c r="G125" s="69" t="s">
        <v>240</v>
      </c>
      <c r="H125" s="54"/>
    </row>
    <row r="126" spans="2:8" ht="197" hidden="1" thickBot="1">
      <c r="B126" s="63" t="s">
        <v>241</v>
      </c>
      <c r="C126" s="64" t="s">
        <v>21</v>
      </c>
      <c r="D126" s="66" t="s">
        <v>242</v>
      </c>
      <c r="E126" s="66" t="s">
        <v>19</v>
      </c>
      <c r="F126" s="65">
        <v>75</v>
      </c>
      <c r="G126" s="68" t="s">
        <v>243</v>
      </c>
      <c r="H126" s="54"/>
    </row>
    <row r="127" spans="2:8" hidden="1" thickBot="1">
      <c r="B127" s="63"/>
      <c r="C127" s="137" t="s">
        <v>82</v>
      </c>
      <c r="D127" s="138"/>
      <c r="E127" s="138"/>
      <c r="F127" s="138"/>
      <c r="G127" s="139"/>
      <c r="H127" s="54"/>
    </row>
    <row r="128" spans="2:8" ht="239" hidden="1" thickBot="1">
      <c r="B128" s="70" t="s">
        <v>244</v>
      </c>
      <c r="C128" s="71" t="s">
        <v>22</v>
      </c>
      <c r="D128" s="72" t="s">
        <v>67</v>
      </c>
      <c r="E128" s="72" t="s">
        <v>23</v>
      </c>
      <c r="F128" s="73">
        <v>0</v>
      </c>
      <c r="G128" s="74" t="s">
        <v>245</v>
      </c>
      <c r="H128" s="54"/>
    </row>
    <row r="129" spans="2:8" ht="211" hidden="1" thickBot="1">
      <c r="B129" s="60" t="s">
        <v>246</v>
      </c>
      <c r="C129" s="58"/>
      <c r="D129" s="61" t="s">
        <v>68</v>
      </c>
      <c r="E129" s="61" t="s">
        <v>23</v>
      </c>
      <c r="F129" s="77">
        <v>0</v>
      </c>
      <c r="G129" s="69" t="s">
        <v>245</v>
      </c>
      <c r="H129" s="54"/>
    </row>
    <row r="130" spans="2:8" ht="225" hidden="1" thickBot="1">
      <c r="B130" s="70" t="s">
        <v>247</v>
      </c>
      <c r="C130" s="93" t="s">
        <v>24</v>
      </c>
      <c r="D130" s="76" t="s">
        <v>69</v>
      </c>
      <c r="E130" s="76" t="s">
        <v>23</v>
      </c>
      <c r="F130" s="98">
        <v>0</v>
      </c>
      <c r="G130" s="99" t="s">
        <v>245</v>
      </c>
      <c r="H130" s="54"/>
    </row>
    <row r="131" spans="2:8" hidden="1" thickBot="1">
      <c r="B131" s="87" t="s">
        <v>83</v>
      </c>
      <c r="C131" s="137" t="s">
        <v>84</v>
      </c>
      <c r="D131" s="138"/>
      <c r="E131" s="138"/>
      <c r="F131" s="138"/>
      <c r="G131" s="139"/>
      <c r="H131" s="54"/>
    </row>
    <row r="132" spans="2:8" hidden="1" thickBot="1">
      <c r="B132" s="86"/>
      <c r="C132" s="146" t="s">
        <v>85</v>
      </c>
      <c r="D132" s="147"/>
      <c r="E132" s="147"/>
      <c r="F132" s="147"/>
      <c r="G132" s="148"/>
      <c r="H132" s="54"/>
    </row>
    <row r="133" spans="2:8" ht="183" hidden="1" thickBot="1">
      <c r="B133" s="70" t="s">
        <v>248</v>
      </c>
      <c r="C133" s="93" t="s">
        <v>25</v>
      </c>
      <c r="D133" s="76" t="s">
        <v>249</v>
      </c>
      <c r="E133" s="76" t="s">
        <v>26</v>
      </c>
      <c r="F133" s="77">
        <v>100</v>
      </c>
      <c r="G133" s="69" t="s">
        <v>250</v>
      </c>
      <c r="H133" s="54"/>
    </row>
    <row r="134" spans="2:8" ht="127" hidden="1" thickBot="1">
      <c r="B134" s="70" t="s">
        <v>251</v>
      </c>
      <c r="C134" s="93" t="s">
        <v>27</v>
      </c>
      <c r="D134" s="76" t="s">
        <v>252</v>
      </c>
      <c r="E134" s="76" t="s">
        <v>26</v>
      </c>
      <c r="F134" s="77">
        <v>100</v>
      </c>
      <c r="G134" s="69" t="s">
        <v>253</v>
      </c>
      <c r="H134" s="54"/>
    </row>
    <row r="135" spans="2:8" ht="393" hidden="1" thickBot="1">
      <c r="B135" s="63" t="s">
        <v>254</v>
      </c>
      <c r="C135" s="64"/>
      <c r="D135" s="66" t="s">
        <v>255</v>
      </c>
      <c r="E135" s="66" t="s">
        <v>26</v>
      </c>
      <c r="F135" s="65">
        <v>100</v>
      </c>
      <c r="G135" s="68" t="s">
        <v>256</v>
      </c>
      <c r="H135" s="54"/>
    </row>
    <row r="136" spans="2:8" ht="113" hidden="1" thickBot="1">
      <c r="B136" s="70" t="s">
        <v>257</v>
      </c>
      <c r="C136" s="71" t="s">
        <v>28</v>
      </c>
      <c r="D136" s="72" t="s">
        <v>258</v>
      </c>
      <c r="E136" s="72" t="s">
        <v>26</v>
      </c>
      <c r="F136" s="73">
        <v>100</v>
      </c>
      <c r="G136" s="74" t="s">
        <v>259</v>
      </c>
      <c r="H136" s="54"/>
    </row>
    <row r="137" spans="2:8" ht="309" hidden="1" thickBot="1">
      <c r="B137" s="70" t="s">
        <v>260</v>
      </c>
      <c r="C137" s="93" t="s">
        <v>29</v>
      </c>
      <c r="D137" s="72" t="s">
        <v>261</v>
      </c>
      <c r="E137" s="76" t="s">
        <v>26</v>
      </c>
      <c r="F137" s="77">
        <v>100</v>
      </c>
      <c r="G137" s="69" t="s">
        <v>262</v>
      </c>
      <c r="H137" s="54"/>
    </row>
    <row r="138" spans="2:8" hidden="1" thickBot="1">
      <c r="B138" s="63"/>
      <c r="C138" s="137" t="s">
        <v>86</v>
      </c>
      <c r="D138" s="138"/>
      <c r="E138" s="138"/>
      <c r="F138" s="138"/>
      <c r="G138" s="139"/>
      <c r="H138" s="83"/>
    </row>
    <row r="139" spans="2:8" ht="141" hidden="1" thickBot="1">
      <c r="B139" s="63" t="s">
        <v>263</v>
      </c>
      <c r="C139" s="64" t="s">
        <v>30</v>
      </c>
      <c r="D139" s="66" t="s">
        <v>264</v>
      </c>
      <c r="E139" s="66" t="s">
        <v>31</v>
      </c>
      <c r="F139" s="65">
        <v>100</v>
      </c>
      <c r="G139" s="67" t="s">
        <v>265</v>
      </c>
    </row>
    <row r="140" spans="2:8" ht="16" hidden="1" thickBot="1">
      <c r="B140" s="70"/>
      <c r="C140" s="137" t="s">
        <v>87</v>
      </c>
      <c r="D140" s="138"/>
      <c r="E140" s="138"/>
      <c r="F140" s="138"/>
      <c r="G140" s="139"/>
    </row>
    <row r="141" spans="2:8" ht="211" hidden="1" thickBot="1">
      <c r="B141" s="63" t="s">
        <v>266</v>
      </c>
      <c r="C141" s="64" t="s">
        <v>267</v>
      </c>
      <c r="D141" s="76" t="s">
        <v>268</v>
      </c>
      <c r="E141" s="66" t="s">
        <v>269</v>
      </c>
      <c r="F141" s="65">
        <v>100</v>
      </c>
      <c r="G141" s="69" t="s">
        <v>270</v>
      </c>
    </row>
    <row r="142" spans="2:8" ht="323" hidden="1" thickBot="1">
      <c r="B142" s="70" t="s">
        <v>271</v>
      </c>
      <c r="C142" s="93" t="s">
        <v>32</v>
      </c>
      <c r="D142" s="72" t="s">
        <v>272</v>
      </c>
      <c r="E142" s="76" t="s">
        <v>33</v>
      </c>
      <c r="F142" s="77">
        <v>100</v>
      </c>
      <c r="G142" s="69" t="s">
        <v>273</v>
      </c>
    </row>
    <row r="143" spans="2:8" ht="225" hidden="1" thickBot="1">
      <c r="B143" s="70">
        <v>28</v>
      </c>
      <c r="C143" s="71" t="s">
        <v>274</v>
      </c>
      <c r="D143" s="72" t="s">
        <v>275</v>
      </c>
      <c r="E143" s="72" t="s">
        <v>276</v>
      </c>
      <c r="F143" s="73">
        <v>0</v>
      </c>
      <c r="G143" s="74" t="s">
        <v>277</v>
      </c>
    </row>
    <row r="144" spans="2:8" ht="183" hidden="1" thickBot="1">
      <c r="B144" s="70" t="s">
        <v>278</v>
      </c>
      <c r="C144" s="93" t="s">
        <v>279</v>
      </c>
      <c r="D144" s="76" t="s">
        <v>280</v>
      </c>
      <c r="E144" s="76" t="s">
        <v>281</v>
      </c>
      <c r="F144" s="77">
        <v>0</v>
      </c>
      <c r="G144" s="69" t="s">
        <v>226</v>
      </c>
    </row>
    <row r="145" spans="2:7" ht="309" hidden="1" thickBot="1">
      <c r="B145" s="70" t="s">
        <v>282</v>
      </c>
      <c r="C145" s="93" t="s">
        <v>283</v>
      </c>
      <c r="D145" s="76" t="s">
        <v>284</v>
      </c>
      <c r="E145" s="76" t="s">
        <v>285</v>
      </c>
      <c r="F145" s="77">
        <v>0</v>
      </c>
      <c r="G145" s="69" t="s">
        <v>286</v>
      </c>
    </row>
    <row r="146" spans="2:7" ht="337" hidden="1" thickBot="1">
      <c r="B146" s="70" t="s">
        <v>287</v>
      </c>
      <c r="C146" s="93" t="s">
        <v>34</v>
      </c>
      <c r="D146" s="76" t="s">
        <v>288</v>
      </c>
      <c r="E146" s="76" t="s">
        <v>35</v>
      </c>
      <c r="F146" s="77">
        <v>75</v>
      </c>
      <c r="G146" s="74" t="s">
        <v>289</v>
      </c>
    </row>
    <row r="147" spans="2:7" ht="16" hidden="1" thickBot="1">
      <c r="B147" s="75"/>
      <c r="C147" s="140" t="s">
        <v>88</v>
      </c>
      <c r="D147" s="141"/>
      <c r="E147" s="141"/>
      <c r="F147" s="141"/>
      <c r="G147" s="142"/>
    </row>
    <row r="148" spans="2:7" ht="281" hidden="1" thickBot="1">
      <c r="B148" s="63" t="s">
        <v>290</v>
      </c>
      <c r="C148" s="64" t="s">
        <v>36</v>
      </c>
      <c r="D148" s="66" t="s">
        <v>291</v>
      </c>
      <c r="E148" s="66" t="s">
        <v>37</v>
      </c>
      <c r="F148" s="65">
        <v>100</v>
      </c>
      <c r="G148" s="69" t="s">
        <v>292</v>
      </c>
    </row>
    <row r="149" spans="2:7" ht="197" hidden="1" thickBot="1">
      <c r="B149" s="70" t="s">
        <v>293</v>
      </c>
      <c r="C149" s="93"/>
      <c r="D149" s="76" t="s">
        <v>294</v>
      </c>
      <c r="E149" s="76" t="s">
        <v>37</v>
      </c>
      <c r="F149" s="77">
        <v>0</v>
      </c>
      <c r="G149" s="69" t="s">
        <v>295</v>
      </c>
    </row>
    <row r="150" spans="2:7" ht="197" hidden="1" thickBot="1">
      <c r="B150" s="63" t="s">
        <v>296</v>
      </c>
      <c r="C150" s="64" t="s">
        <v>38</v>
      </c>
      <c r="D150" s="66" t="s">
        <v>70</v>
      </c>
      <c r="E150" s="66" t="s">
        <v>37</v>
      </c>
      <c r="F150" s="65">
        <v>100</v>
      </c>
      <c r="G150" s="59" t="s">
        <v>297</v>
      </c>
    </row>
    <row r="151" spans="2:7" ht="16" hidden="1" thickBot="1">
      <c r="B151" s="78"/>
      <c r="C151" s="140" t="s">
        <v>89</v>
      </c>
      <c r="D151" s="141"/>
      <c r="E151" s="141"/>
      <c r="F151" s="141"/>
      <c r="G151" s="142"/>
    </row>
    <row r="152" spans="2:7" ht="281" hidden="1" thickBot="1">
      <c r="B152" s="70" t="s">
        <v>298</v>
      </c>
      <c r="C152" s="93" t="s">
        <v>39</v>
      </c>
      <c r="D152" s="76" t="s">
        <v>299</v>
      </c>
      <c r="E152" s="76" t="s">
        <v>40</v>
      </c>
      <c r="F152" s="77">
        <v>100</v>
      </c>
      <c r="G152" s="69" t="s">
        <v>300</v>
      </c>
    </row>
    <row r="153" spans="2:7" ht="197" hidden="1" thickBot="1">
      <c r="B153" s="70" t="s">
        <v>301</v>
      </c>
      <c r="C153" s="71"/>
      <c r="D153" s="72" t="s">
        <v>302</v>
      </c>
      <c r="E153" s="72" t="s">
        <v>40</v>
      </c>
      <c r="F153" s="77">
        <v>100</v>
      </c>
      <c r="G153" s="74" t="s">
        <v>303</v>
      </c>
    </row>
    <row r="154" spans="2:7" ht="239" hidden="1" thickBot="1">
      <c r="B154" s="70" t="s">
        <v>304</v>
      </c>
      <c r="C154" s="93"/>
      <c r="D154" s="76" t="s">
        <v>305</v>
      </c>
      <c r="E154" s="76" t="s">
        <v>40</v>
      </c>
      <c r="F154" s="77">
        <v>100</v>
      </c>
      <c r="G154" s="69" t="s">
        <v>306</v>
      </c>
    </row>
    <row r="155" spans="2:7" ht="16" hidden="1" thickBot="1">
      <c r="B155" s="78"/>
      <c r="C155" s="137" t="s">
        <v>90</v>
      </c>
      <c r="D155" s="138"/>
      <c r="E155" s="138"/>
      <c r="F155" s="138"/>
      <c r="G155" s="139"/>
    </row>
    <row r="156" spans="2:7" ht="183" hidden="1" thickBot="1">
      <c r="B156" s="70" t="s">
        <v>307</v>
      </c>
      <c r="C156" s="93" t="s">
        <v>41</v>
      </c>
      <c r="D156" s="76" t="s">
        <v>308</v>
      </c>
      <c r="E156" s="76" t="s">
        <v>42</v>
      </c>
      <c r="F156" s="77">
        <v>100</v>
      </c>
      <c r="G156" s="74" t="s">
        <v>309</v>
      </c>
    </row>
    <row r="157" spans="2:7" hidden="1">
      <c r="B157" s="119" t="s">
        <v>310</v>
      </c>
      <c r="C157" s="133" t="s">
        <v>43</v>
      </c>
      <c r="D157" s="121" t="s">
        <v>311</v>
      </c>
      <c r="E157" s="135" t="s">
        <v>42</v>
      </c>
      <c r="F157" s="123">
        <v>100</v>
      </c>
      <c r="G157" s="125" t="s">
        <v>312</v>
      </c>
    </row>
    <row r="158" spans="2:7" ht="16" hidden="1" thickBot="1">
      <c r="B158" s="120"/>
      <c r="C158" s="134"/>
      <c r="D158" s="122"/>
      <c r="E158" s="136"/>
      <c r="F158" s="124"/>
      <c r="G158" s="126"/>
    </row>
    <row r="159" spans="2:7" ht="16" hidden="1" thickBot="1">
      <c r="B159" s="79"/>
      <c r="C159" s="137" t="s">
        <v>91</v>
      </c>
      <c r="D159" s="138"/>
      <c r="E159" s="138"/>
      <c r="F159" s="138"/>
      <c r="G159" s="139"/>
    </row>
    <row r="160" spans="2:7" ht="183" hidden="1" thickBot="1">
      <c r="B160" s="63" t="s">
        <v>313</v>
      </c>
      <c r="C160" s="82" t="s">
        <v>44</v>
      </c>
      <c r="D160" s="80" t="s">
        <v>314</v>
      </c>
      <c r="E160" s="80" t="s">
        <v>45</v>
      </c>
      <c r="F160" s="81">
        <v>100</v>
      </c>
      <c r="G160" s="59" t="s">
        <v>315</v>
      </c>
    </row>
    <row r="161" spans="2:7" ht="309" hidden="1" thickBot="1">
      <c r="B161" s="100" t="s">
        <v>316</v>
      </c>
      <c r="C161" s="94" t="s">
        <v>46</v>
      </c>
      <c r="D161" s="95" t="s">
        <v>317</v>
      </c>
      <c r="E161" s="95" t="s">
        <v>47</v>
      </c>
      <c r="F161" s="96">
        <v>100</v>
      </c>
      <c r="G161" s="90" t="s">
        <v>318</v>
      </c>
    </row>
    <row r="162" spans="2:7" ht="323" hidden="1" thickBot="1">
      <c r="B162" s="75" t="s">
        <v>319</v>
      </c>
      <c r="C162" s="93"/>
      <c r="D162" s="76" t="s">
        <v>320</v>
      </c>
      <c r="E162" s="76" t="s">
        <v>47</v>
      </c>
      <c r="F162" s="77">
        <v>50</v>
      </c>
      <c r="G162" s="74" t="s">
        <v>321</v>
      </c>
    </row>
    <row r="163" spans="2:7" ht="211" hidden="1" thickBot="1">
      <c r="B163" s="63" t="s">
        <v>322</v>
      </c>
      <c r="C163" s="64"/>
      <c r="D163" s="66" t="s">
        <v>323</v>
      </c>
      <c r="E163" s="66" t="s">
        <v>47</v>
      </c>
      <c r="F163" s="65">
        <v>100</v>
      </c>
      <c r="G163" s="69" t="s">
        <v>324</v>
      </c>
    </row>
    <row r="164" spans="2:7" ht="141" hidden="1" thickBot="1">
      <c r="B164" s="70" t="s">
        <v>325</v>
      </c>
      <c r="C164" s="71"/>
      <c r="D164" s="72" t="s">
        <v>326</v>
      </c>
      <c r="E164" s="72" t="s">
        <v>47</v>
      </c>
      <c r="F164" s="73">
        <v>100</v>
      </c>
      <c r="G164" s="59" t="s">
        <v>327</v>
      </c>
    </row>
    <row r="165" spans="2:7" ht="211" hidden="1" thickBot="1">
      <c r="B165" s="70" t="s">
        <v>328</v>
      </c>
      <c r="C165" s="71"/>
      <c r="D165" s="72" t="s">
        <v>329</v>
      </c>
      <c r="E165" s="72" t="s">
        <v>47</v>
      </c>
      <c r="F165" s="73">
        <v>50</v>
      </c>
      <c r="G165" s="69" t="s">
        <v>330</v>
      </c>
    </row>
    <row r="166" spans="2:7" ht="253" hidden="1" thickBot="1">
      <c r="B166" s="60" t="s">
        <v>331</v>
      </c>
      <c r="C166" s="58"/>
      <c r="D166" s="61" t="s">
        <v>332</v>
      </c>
      <c r="E166" s="61" t="s">
        <v>47</v>
      </c>
      <c r="F166" s="62">
        <v>50</v>
      </c>
      <c r="G166" s="69" t="s">
        <v>330</v>
      </c>
    </row>
    <row r="167" spans="2:7" ht="197" hidden="1" thickBot="1">
      <c r="B167" s="70" t="s">
        <v>333</v>
      </c>
      <c r="C167" s="72" t="s">
        <v>48</v>
      </c>
      <c r="D167" s="72" t="s">
        <v>71</v>
      </c>
      <c r="E167" s="72" t="s">
        <v>49</v>
      </c>
      <c r="F167" s="73">
        <v>0</v>
      </c>
      <c r="G167" s="97" t="s">
        <v>334</v>
      </c>
    </row>
    <row r="168" spans="2:7" ht="16" hidden="1" thickBot="1">
      <c r="B168" s="88" t="s">
        <v>92</v>
      </c>
      <c r="C168" s="137" t="s">
        <v>93</v>
      </c>
      <c r="D168" s="138"/>
      <c r="E168" s="138"/>
      <c r="F168" s="138"/>
      <c r="G168" s="139"/>
    </row>
    <row r="169" spans="2:7" ht="16" hidden="1" thickBot="1">
      <c r="B169" s="85"/>
      <c r="C169" s="146" t="s">
        <v>94</v>
      </c>
      <c r="D169" s="147"/>
      <c r="E169" s="147"/>
      <c r="F169" s="147"/>
      <c r="G169" s="148"/>
    </row>
    <row r="170" spans="2:7" ht="225" hidden="1" thickBot="1">
      <c r="B170" s="70" t="s">
        <v>335</v>
      </c>
      <c r="C170" s="76" t="s">
        <v>336</v>
      </c>
      <c r="D170" s="76" t="s">
        <v>337</v>
      </c>
      <c r="E170" s="76" t="s">
        <v>276</v>
      </c>
      <c r="F170" s="77">
        <v>75</v>
      </c>
      <c r="G170" s="69" t="s">
        <v>338</v>
      </c>
    </row>
    <row r="171" spans="2:7" ht="16" hidden="1" thickBot="1">
      <c r="B171" s="78"/>
      <c r="C171" s="151" t="s">
        <v>95</v>
      </c>
      <c r="D171" s="152"/>
      <c r="E171" s="152"/>
      <c r="F171" s="152"/>
      <c r="G171" s="153"/>
    </row>
    <row r="172" spans="2:7" ht="309" hidden="1" thickBot="1">
      <c r="B172" s="70" t="s">
        <v>339</v>
      </c>
      <c r="C172" s="72" t="s">
        <v>50</v>
      </c>
      <c r="D172" s="72" t="s">
        <v>72</v>
      </c>
      <c r="E172" s="72" t="s">
        <v>51</v>
      </c>
      <c r="F172" s="73">
        <v>0</v>
      </c>
      <c r="G172" s="69" t="s">
        <v>340</v>
      </c>
    </row>
    <row r="173" spans="2:7" ht="267" hidden="1" thickBot="1">
      <c r="B173" s="70" t="s">
        <v>341</v>
      </c>
      <c r="C173" s="72" t="s">
        <v>52</v>
      </c>
      <c r="D173" s="72" t="s">
        <v>73</v>
      </c>
      <c r="E173" s="72" t="s">
        <v>51</v>
      </c>
      <c r="F173" s="73">
        <v>0</v>
      </c>
      <c r="G173" s="69" t="s">
        <v>340</v>
      </c>
    </row>
    <row r="174" spans="2:7" hidden="1">
      <c r="B174" s="119" t="s">
        <v>342</v>
      </c>
      <c r="C174" s="121" t="s">
        <v>53</v>
      </c>
      <c r="D174" s="121" t="s">
        <v>343</v>
      </c>
      <c r="E174" s="121" t="s">
        <v>54</v>
      </c>
      <c r="F174" s="123">
        <v>100</v>
      </c>
      <c r="G174" s="125" t="s">
        <v>344</v>
      </c>
    </row>
    <row r="175" spans="2:7" ht="16" hidden="1" thickBot="1">
      <c r="B175" s="120"/>
      <c r="C175" s="122"/>
      <c r="D175" s="122"/>
      <c r="E175" s="122"/>
      <c r="F175" s="124"/>
      <c r="G175" s="126"/>
    </row>
    <row r="176" spans="2:7" ht="295" hidden="1" thickBot="1">
      <c r="B176" s="63" t="s">
        <v>345</v>
      </c>
      <c r="C176" s="66"/>
      <c r="D176" s="66" t="s">
        <v>346</v>
      </c>
      <c r="E176" s="66" t="s">
        <v>54</v>
      </c>
      <c r="F176" s="65">
        <v>100</v>
      </c>
      <c r="G176" s="69" t="s">
        <v>347</v>
      </c>
    </row>
    <row r="177" spans="2:7" ht="323" hidden="1" thickBot="1">
      <c r="B177" s="70" t="s">
        <v>348</v>
      </c>
      <c r="C177" s="76" t="s">
        <v>55</v>
      </c>
      <c r="D177" s="76" t="s">
        <v>349</v>
      </c>
      <c r="E177" s="76" t="s">
        <v>54</v>
      </c>
      <c r="F177" s="77">
        <v>100</v>
      </c>
      <c r="G177" s="69" t="s">
        <v>350</v>
      </c>
    </row>
    <row r="178" spans="2:7" ht="16" hidden="1" thickBot="1">
      <c r="B178" s="63"/>
      <c r="C178" s="151" t="s">
        <v>351</v>
      </c>
      <c r="D178" s="152"/>
      <c r="E178" s="152"/>
      <c r="F178" s="152"/>
      <c r="G178" s="153"/>
    </row>
    <row r="179" spans="2:7" ht="309" hidden="1" thickBot="1">
      <c r="B179" s="63" t="s">
        <v>352</v>
      </c>
      <c r="C179" s="66" t="s">
        <v>56</v>
      </c>
      <c r="D179" s="66" t="s">
        <v>353</v>
      </c>
      <c r="E179" s="66" t="s">
        <v>57</v>
      </c>
      <c r="F179" s="65">
        <v>75</v>
      </c>
      <c r="G179" s="69" t="s">
        <v>354</v>
      </c>
    </row>
    <row r="180" spans="2:7" ht="239" hidden="1" thickBot="1">
      <c r="B180" s="70" t="s">
        <v>355</v>
      </c>
      <c r="C180" s="76" t="s">
        <v>58</v>
      </c>
      <c r="D180" s="76" t="s">
        <v>356</v>
      </c>
      <c r="E180" s="76" t="s">
        <v>19</v>
      </c>
      <c r="F180" s="77">
        <v>100</v>
      </c>
      <c r="G180" s="69" t="s">
        <v>357</v>
      </c>
    </row>
    <row r="181" spans="2:7" ht="16" hidden="1" thickBot="1">
      <c r="B181" s="119" t="s">
        <v>358</v>
      </c>
      <c r="C181" s="135" t="s">
        <v>59</v>
      </c>
      <c r="D181" s="135" t="s">
        <v>359</v>
      </c>
      <c r="E181" s="135" t="s">
        <v>57</v>
      </c>
      <c r="F181" s="123">
        <v>100</v>
      </c>
      <c r="G181" s="154" t="s">
        <v>360</v>
      </c>
    </row>
    <row r="182" spans="2:7" ht="16" hidden="1" thickBot="1">
      <c r="B182" s="120"/>
      <c r="C182" s="136"/>
      <c r="D182" s="136"/>
      <c r="E182" s="136"/>
      <c r="F182" s="124"/>
      <c r="G182" s="154"/>
    </row>
    <row r="183" spans="2:7" ht="16" hidden="1" thickBot="1">
      <c r="B183" s="78"/>
      <c r="C183" s="151" t="s">
        <v>96</v>
      </c>
      <c r="D183" s="152"/>
      <c r="E183" s="152"/>
      <c r="F183" s="152"/>
      <c r="G183" s="153"/>
    </row>
    <row r="184" spans="2:7" ht="267" hidden="1" thickBot="1">
      <c r="B184" s="70" t="s">
        <v>361</v>
      </c>
      <c r="C184" s="72" t="s">
        <v>60</v>
      </c>
      <c r="D184" s="72" t="s">
        <v>362</v>
      </c>
      <c r="E184" s="72" t="s">
        <v>54</v>
      </c>
      <c r="F184" s="73">
        <v>100</v>
      </c>
      <c r="G184" s="69" t="s">
        <v>363</v>
      </c>
    </row>
    <row r="185" spans="2:7" ht="365" hidden="1" thickBot="1">
      <c r="B185" s="70" t="s">
        <v>364</v>
      </c>
      <c r="C185" s="76" t="s">
        <v>61</v>
      </c>
      <c r="D185" s="76" t="s">
        <v>365</v>
      </c>
      <c r="E185" s="76" t="s">
        <v>62</v>
      </c>
      <c r="F185" s="77">
        <v>100</v>
      </c>
      <c r="G185" s="69" t="s">
        <v>366</v>
      </c>
    </row>
    <row r="186" spans="2:7" ht="197" hidden="1" thickBot="1">
      <c r="B186" s="70" t="s">
        <v>367</v>
      </c>
      <c r="C186" s="76" t="s">
        <v>63</v>
      </c>
      <c r="D186" s="76" t="s">
        <v>368</v>
      </c>
      <c r="E186" s="76" t="s">
        <v>33</v>
      </c>
      <c r="F186" s="77">
        <v>100</v>
      </c>
      <c r="G186" s="69" t="s">
        <v>369</v>
      </c>
    </row>
    <row r="187" spans="2:7" ht="16" hidden="1" thickBot="1">
      <c r="B187" s="63"/>
      <c r="C187" s="151" t="s">
        <v>97</v>
      </c>
      <c r="D187" s="152"/>
      <c r="E187" s="152"/>
      <c r="F187" s="152"/>
      <c r="G187" s="153"/>
    </row>
    <row r="188" spans="2:7" ht="239" hidden="1" thickBot="1">
      <c r="B188" s="70" t="s">
        <v>370</v>
      </c>
      <c r="C188" s="76" t="s">
        <v>64</v>
      </c>
      <c r="D188" s="76" t="s">
        <v>371</v>
      </c>
      <c r="E188" s="76" t="s">
        <v>62</v>
      </c>
      <c r="F188" s="77">
        <v>100</v>
      </c>
      <c r="G188" s="69" t="s">
        <v>372</v>
      </c>
    </row>
    <row r="189" spans="2:7" ht="211" hidden="1" thickBot="1">
      <c r="B189" s="63" t="s">
        <v>373</v>
      </c>
      <c r="C189" s="66" t="s">
        <v>65</v>
      </c>
      <c r="D189" s="66" t="s">
        <v>374</v>
      </c>
      <c r="E189" s="66" t="s">
        <v>62</v>
      </c>
      <c r="F189" s="65">
        <v>100</v>
      </c>
      <c r="G189" s="69" t="s">
        <v>375</v>
      </c>
    </row>
    <row r="190" spans="2:7" ht="16" hidden="1" thickBot="1">
      <c r="B190" s="63"/>
      <c r="C190" s="151" t="s">
        <v>376</v>
      </c>
      <c r="D190" s="152"/>
      <c r="E190" s="152"/>
      <c r="F190" s="152"/>
      <c r="G190" s="153"/>
    </row>
    <row r="191" spans="2:7" ht="183" hidden="1" thickBot="1">
      <c r="B191" s="63" t="s">
        <v>377</v>
      </c>
      <c r="C191" s="66" t="s">
        <v>378</v>
      </c>
      <c r="D191" s="66" t="s">
        <v>379</v>
      </c>
      <c r="E191" s="66" t="s">
        <v>380</v>
      </c>
      <c r="F191" s="65">
        <v>0</v>
      </c>
      <c r="G191" s="90" t="s">
        <v>381</v>
      </c>
    </row>
    <row r="192" spans="2:7" ht="183" hidden="1" thickBot="1">
      <c r="B192" s="70" t="s">
        <v>382</v>
      </c>
      <c r="C192" s="76" t="s">
        <v>383</v>
      </c>
      <c r="D192" s="76" t="s">
        <v>384</v>
      </c>
      <c r="E192" s="76" t="s">
        <v>385</v>
      </c>
      <c r="F192" s="77">
        <v>0</v>
      </c>
      <c r="G192" s="90" t="s">
        <v>386</v>
      </c>
    </row>
    <row r="193" spans="2:8" ht="225" hidden="1" thickBot="1">
      <c r="B193" s="70" t="s">
        <v>387</v>
      </c>
      <c r="C193" s="76"/>
      <c r="D193" s="76" t="s">
        <v>388</v>
      </c>
      <c r="E193" s="76" t="s">
        <v>385</v>
      </c>
      <c r="F193" s="77">
        <v>100</v>
      </c>
      <c r="G193" s="69" t="s">
        <v>389</v>
      </c>
    </row>
    <row r="194" spans="2:8" hidden="1"/>
    <row r="196" spans="2:8" ht="18">
      <c r="B196" s="117" t="s">
        <v>391</v>
      </c>
      <c r="C196" s="117"/>
      <c r="D196" s="117"/>
      <c r="F196" s="117" t="s">
        <v>395</v>
      </c>
      <c r="G196" s="117"/>
      <c r="H196" s="117"/>
    </row>
    <row r="197" spans="2:8" ht="16" thickBot="1"/>
    <row r="198" spans="2:8" ht="19" thickBot="1">
      <c r="B198" s="41" t="s">
        <v>186</v>
      </c>
      <c r="C198" s="42" t="s">
        <v>187</v>
      </c>
      <c r="D198" s="43" t="s">
        <v>185</v>
      </c>
      <c r="F198" s="101" t="s">
        <v>186</v>
      </c>
      <c r="G198" s="102" t="s">
        <v>187</v>
      </c>
      <c r="H198" s="103" t="s">
        <v>185</v>
      </c>
    </row>
    <row r="199" spans="2:8" ht="21" thickBot="1">
      <c r="B199" s="44" t="s">
        <v>401</v>
      </c>
      <c r="C199" s="40">
        <f>COUNTIF(Sheet1!H10:H89,"Tercapai")</f>
        <v>25</v>
      </c>
      <c r="D199" s="45">
        <f>(C199/SUM($C$199,$C$200,$C$201))</f>
        <v>0.48076923076923078</v>
      </c>
      <c r="F199" s="101" t="s">
        <v>182</v>
      </c>
      <c r="G199" s="104">
        <v>35</v>
      </c>
      <c r="H199" s="111">
        <f>(G199/$G$202)*100%</f>
        <v>0.546875</v>
      </c>
    </row>
    <row r="200" spans="2:8" ht="21" thickBot="1">
      <c r="B200" s="46" t="s">
        <v>402</v>
      </c>
      <c r="C200" s="38">
        <f>COUNTIF(Sheet1!H10:H89,"Dalam Proses Pencapaian")</f>
        <v>16</v>
      </c>
      <c r="D200" s="47">
        <f>(C200/SUM($C$199,$C$200,$C$201))</f>
        <v>0.30769230769230771</v>
      </c>
      <c r="F200" s="101" t="s">
        <v>392</v>
      </c>
      <c r="G200" s="104">
        <v>17</v>
      </c>
      <c r="H200" s="111">
        <f>(G200/$G$202)*100%</f>
        <v>0.265625</v>
      </c>
    </row>
    <row r="201" spans="2:8" ht="21" thickBot="1">
      <c r="B201" s="46" t="s">
        <v>403</v>
      </c>
      <c r="C201" s="38">
        <f>COUNTIF(Sheet1!H10:H89,"Tidak Tercapai")</f>
        <v>11</v>
      </c>
      <c r="D201" s="47">
        <f>(C201/SUM($C$199,$C$200,$C$201))</f>
        <v>0.21153846153846154</v>
      </c>
      <c r="F201" s="101" t="s">
        <v>183</v>
      </c>
      <c r="G201" s="104">
        <v>12</v>
      </c>
      <c r="H201" s="111">
        <f t="shared" ref="H201" si="29">(G201/$G$202)*100%</f>
        <v>0.1875</v>
      </c>
    </row>
    <row r="202" spans="2:8" ht="21" thickBot="1">
      <c r="B202" s="48" t="s">
        <v>193</v>
      </c>
      <c r="C202" s="49">
        <f>SUM(C199+C200+C201)</f>
        <v>52</v>
      </c>
      <c r="D202" s="50"/>
      <c r="F202" s="105" t="s">
        <v>393</v>
      </c>
      <c r="G202" s="106">
        <f>SUM(G199:G201)</f>
        <v>64</v>
      </c>
      <c r="H202" s="107"/>
    </row>
    <row r="203" spans="2:8" ht="21" thickBot="1">
      <c r="B203" s="51" t="s">
        <v>192</v>
      </c>
      <c r="C203" s="52"/>
      <c r="D203" s="53">
        <f>AVERAGE(Sheet1!F10,Sheet1!F12,Sheet1!F13,Sheet1!F14,Sheet1!F16,Sheet1!F18,Sheet1!F20,Sheet1!F22,Sheet1!F23,Sheet1!F25,Sheet1!F27,Sheet1!F31,Sheet1!F32,Sheet1!F33,Sheet1!F35,Sheet1!F36,Sheet1!F37,Sheet1!F40,Sheet1!F41,Sheet1!F42,Sheet1!F43,Sheet1!F44,Sheet1!F46,Sheet1!F48,Sheet1!F49,Sheet1!F51,Sheet1!F52,Sheet1!F53,Sheet1!F55,Sheet1!F56,Sheet1!F57,Sheet1!F59,Sheet1!F60,Sheet1!F63,Sheet1!F64,Sheet1!F65,Sheet1!F66,Sheet1!F67,Sheet1!F68,Sheet1!F72,Sheet1!F73,Sheet1!F74,Sheet1!F76,Sheet1!F77,Sheet1!F79,Sheet1!F80,Sheet1!F81,Sheet1!F84,Sheet1!F85,Sheet1!F88,Sheet1!F89,Sheet1!F86)</f>
        <v>65.759615384615387</v>
      </c>
      <c r="F203" s="108" t="s">
        <v>394</v>
      </c>
      <c r="G203" s="109"/>
      <c r="H203" s="110">
        <f>AVERAGE(F100,F102,F103,F104,F106,F108,F110,F112,F113,F115,F117,F118,F122,F124,F125,F128,F126,F129,F130,F133,F134,F135,F136,F137,F139,F141,F142,F143,F144,F145,F146,F148,F149,F150,F152,F153,F154,F156,F157,F160,F161,F162,F163,F164,F165,F166,F167,F170,F172,F173,F174,F176,F177,F179,F180,F181,F184,F185,F186,F188,F189,F191,F192,F193)</f>
        <v>69.546875</v>
      </c>
    </row>
    <row r="226" spans="2:6">
      <c r="B226" s="114" t="s">
        <v>397</v>
      </c>
    </row>
    <row r="227" spans="2:6">
      <c r="B227" s="112"/>
      <c r="C227" s="115">
        <v>2012</v>
      </c>
      <c r="D227" s="115">
        <v>2013</v>
      </c>
      <c r="E227" s="115">
        <v>2014</v>
      </c>
      <c r="F227" s="116">
        <v>2015</v>
      </c>
    </row>
    <row r="228" spans="2:6">
      <c r="B228" s="115" t="s">
        <v>398</v>
      </c>
      <c r="C228" s="112">
        <v>14</v>
      </c>
      <c r="D228" s="112">
        <v>13</v>
      </c>
      <c r="E228" s="112">
        <v>24</v>
      </c>
      <c r="F228" s="113">
        <v>20</v>
      </c>
    </row>
    <row r="229" spans="2:6">
      <c r="B229" s="115" t="s">
        <v>399</v>
      </c>
      <c r="C229" s="112">
        <v>38</v>
      </c>
      <c r="D229" s="112">
        <v>21</v>
      </c>
      <c r="E229" s="112">
        <v>64</v>
      </c>
      <c r="F229" s="113">
        <v>52</v>
      </c>
    </row>
    <row r="230" spans="2:6">
      <c r="B230" s="115" t="s">
        <v>400</v>
      </c>
      <c r="C230" s="112">
        <v>76.599999999999994</v>
      </c>
      <c r="D230" s="112">
        <v>85.7</v>
      </c>
      <c r="E230" s="112">
        <v>54.7</v>
      </c>
      <c r="F230" s="113">
        <v>48</v>
      </c>
    </row>
  </sheetData>
  <mergeCells count="196">
    <mergeCell ref="B71:G71"/>
    <mergeCell ref="A1:H1"/>
    <mergeCell ref="G20:G21"/>
    <mergeCell ref="E20:E21"/>
    <mergeCell ref="D20:D21"/>
    <mergeCell ref="C20:C21"/>
    <mergeCell ref="B20:B21"/>
    <mergeCell ref="A25:A26"/>
    <mergeCell ref="C25:C26"/>
    <mergeCell ref="G25:G26"/>
    <mergeCell ref="E25:E26"/>
    <mergeCell ref="D25:D26"/>
    <mergeCell ref="F25:F26"/>
    <mergeCell ref="B25:B26"/>
    <mergeCell ref="A20:A21"/>
    <mergeCell ref="G23:G24"/>
    <mergeCell ref="E23:E24"/>
    <mergeCell ref="D23:D24"/>
    <mergeCell ref="A23:A24"/>
    <mergeCell ref="B16:B17"/>
    <mergeCell ref="F23:F24"/>
    <mergeCell ref="E16:E17"/>
    <mergeCell ref="D16:D17"/>
    <mergeCell ref="C23:C24"/>
    <mergeCell ref="C16:C17"/>
    <mergeCell ref="B9:G9"/>
    <mergeCell ref="B11:G11"/>
    <mergeCell ref="B15:G15"/>
    <mergeCell ref="A16:A17"/>
    <mergeCell ref="C18:C19"/>
    <mergeCell ref="D18:D19"/>
    <mergeCell ref="E18:E19"/>
    <mergeCell ref="G18:G19"/>
    <mergeCell ref="B18:B19"/>
    <mergeCell ref="A18:A19"/>
    <mergeCell ref="F16:F17"/>
    <mergeCell ref="F18:F19"/>
    <mergeCell ref="G16:G17"/>
    <mergeCell ref="B23:B24"/>
    <mergeCell ref="A81:A82"/>
    <mergeCell ref="B81:B82"/>
    <mergeCell ref="C81:C82"/>
    <mergeCell ref="D81:D82"/>
    <mergeCell ref="E81:E82"/>
    <mergeCell ref="G4:G6"/>
    <mergeCell ref="G60:G61"/>
    <mergeCell ref="C60:C61"/>
    <mergeCell ref="A4:A6"/>
    <mergeCell ref="B4:B6"/>
    <mergeCell ref="C4:C6"/>
    <mergeCell ref="D4:D6"/>
    <mergeCell ref="A60:A61"/>
    <mergeCell ref="B60:B61"/>
    <mergeCell ref="D60:D61"/>
    <mergeCell ref="B34:G34"/>
    <mergeCell ref="B39:G39"/>
    <mergeCell ref="B38:G38"/>
    <mergeCell ref="B45:G45"/>
    <mergeCell ref="E60:E61"/>
    <mergeCell ref="F20:F21"/>
    <mergeCell ref="B8:G8"/>
    <mergeCell ref="B7:G7"/>
    <mergeCell ref="A27:A28"/>
    <mergeCell ref="F27:F28"/>
    <mergeCell ref="G27:G28"/>
    <mergeCell ref="E27:E28"/>
    <mergeCell ref="D27:D28"/>
    <mergeCell ref="C27:C28"/>
    <mergeCell ref="B27:B28"/>
    <mergeCell ref="E74:E75"/>
    <mergeCell ref="G74:G75"/>
    <mergeCell ref="B74:B75"/>
    <mergeCell ref="A74:A75"/>
    <mergeCell ref="B47:G47"/>
    <mergeCell ref="B50:G50"/>
    <mergeCell ref="B54:G54"/>
    <mergeCell ref="B29:G29"/>
    <mergeCell ref="B30:G30"/>
    <mergeCell ref="C74:C75"/>
    <mergeCell ref="D74:D75"/>
    <mergeCell ref="B58:G58"/>
    <mergeCell ref="F60:F61"/>
    <mergeCell ref="B62:G62"/>
    <mergeCell ref="F74:F75"/>
    <mergeCell ref="B69:G69"/>
    <mergeCell ref="B70:G70"/>
    <mergeCell ref="H4:H6"/>
    <mergeCell ref="I16:I17"/>
    <mergeCell ref="H23:H24"/>
    <mergeCell ref="H81:H82"/>
    <mergeCell ref="H7:H9"/>
    <mergeCell ref="H60:H61"/>
    <mergeCell ref="H69:H70"/>
    <mergeCell ref="H74:H75"/>
    <mergeCell ref="H27:H28"/>
    <mergeCell ref="H29:H30"/>
    <mergeCell ref="H25:H26"/>
    <mergeCell ref="H16:H17"/>
    <mergeCell ref="H18:H19"/>
    <mergeCell ref="H20:H21"/>
    <mergeCell ref="C105:G105"/>
    <mergeCell ref="B115:B116"/>
    <mergeCell ref="C101:G101"/>
    <mergeCell ref="C97:G97"/>
    <mergeCell ref="C99:G99"/>
    <mergeCell ref="B78:G78"/>
    <mergeCell ref="B83:G83"/>
    <mergeCell ref="G81:G82"/>
    <mergeCell ref="B87:G87"/>
    <mergeCell ref="F81:F82"/>
    <mergeCell ref="B106:B107"/>
    <mergeCell ref="B108:B109"/>
    <mergeCell ref="G94:G96"/>
    <mergeCell ref="B94:B96"/>
    <mergeCell ref="C94:C96"/>
    <mergeCell ref="D94:D96"/>
    <mergeCell ref="E94:E96"/>
    <mergeCell ref="C120:G120"/>
    <mergeCell ref="C159:G159"/>
    <mergeCell ref="C121:G121"/>
    <mergeCell ref="C127:G127"/>
    <mergeCell ref="G106:G107"/>
    <mergeCell ref="F106:F107"/>
    <mergeCell ref="E106:E107"/>
    <mergeCell ref="D106:D107"/>
    <mergeCell ref="C106:C107"/>
    <mergeCell ref="C131:G131"/>
    <mergeCell ref="C138:G138"/>
    <mergeCell ref="D108:D109"/>
    <mergeCell ref="E108:E109"/>
    <mergeCell ref="F108:F109"/>
    <mergeCell ref="G108:G109"/>
    <mergeCell ref="C108:C109"/>
    <mergeCell ref="G157:G158"/>
    <mergeCell ref="D157:D158"/>
    <mergeCell ref="B181:B182"/>
    <mergeCell ref="C181:C182"/>
    <mergeCell ref="D181:D182"/>
    <mergeCell ref="E181:E182"/>
    <mergeCell ref="F181:F182"/>
    <mergeCell ref="C190:G190"/>
    <mergeCell ref="C168:G168"/>
    <mergeCell ref="C169:G169"/>
    <mergeCell ref="C171:G171"/>
    <mergeCell ref="C178:G178"/>
    <mergeCell ref="C183:G183"/>
    <mergeCell ref="G181:G182"/>
    <mergeCell ref="C187:G187"/>
    <mergeCell ref="B157:B158"/>
    <mergeCell ref="C157:C158"/>
    <mergeCell ref="E157:E158"/>
    <mergeCell ref="F157:F158"/>
    <mergeCell ref="C140:G140"/>
    <mergeCell ref="C147:G147"/>
    <mergeCell ref="C151:G151"/>
    <mergeCell ref="C155:G155"/>
    <mergeCell ref="C98:G98"/>
    <mergeCell ref="C132:G132"/>
    <mergeCell ref="D118:D119"/>
    <mergeCell ref="C118:C119"/>
    <mergeCell ref="B110:B111"/>
    <mergeCell ref="G113:G114"/>
    <mergeCell ref="F113:F114"/>
    <mergeCell ref="E113:E114"/>
    <mergeCell ref="D113:D114"/>
    <mergeCell ref="C113:C114"/>
    <mergeCell ref="B113:B114"/>
    <mergeCell ref="G110:G111"/>
    <mergeCell ref="F110:F111"/>
    <mergeCell ref="E110:E111"/>
    <mergeCell ref="D110:D111"/>
    <mergeCell ref="C110:C111"/>
    <mergeCell ref="B196:D196"/>
    <mergeCell ref="H94:H96"/>
    <mergeCell ref="F196:H196"/>
    <mergeCell ref="B122:B123"/>
    <mergeCell ref="D174:D175"/>
    <mergeCell ref="E174:E175"/>
    <mergeCell ref="F174:F175"/>
    <mergeCell ref="G174:G175"/>
    <mergeCell ref="C174:C175"/>
    <mergeCell ref="B174:B175"/>
    <mergeCell ref="G122:G123"/>
    <mergeCell ref="F122:F123"/>
    <mergeCell ref="E122:E123"/>
    <mergeCell ref="D122:D123"/>
    <mergeCell ref="C122:C123"/>
    <mergeCell ref="B118:B119"/>
    <mergeCell ref="D115:D116"/>
    <mergeCell ref="G115:G116"/>
    <mergeCell ref="F115:F116"/>
    <mergeCell ref="E115:E116"/>
    <mergeCell ref="C115:C116"/>
    <mergeCell ref="G118:G119"/>
    <mergeCell ref="F118:F119"/>
    <mergeCell ref="E118:E119"/>
  </mergeCells>
  <pageMargins left="0.43307086614173229" right="0.31496062992125984" top="0.86614173228346458" bottom="0.82677165354330717" header="0.31496062992125984" footer="0.27559055118110237"/>
  <pageSetup paperSize="9" scale="85" orientation="landscape"/>
  <headerFooter alignWithMargins="0">
    <oddFooter>Page &amp;P of &amp;N</oddFooter>
  </headerFooter>
  <rowBreaks count="13" manualBreakCount="13">
    <brk id="14" max="5" man="1"/>
    <brk id="17" max="5" man="1"/>
    <brk id="22" max="5" man="1"/>
    <brk id="37" max="5" man="1"/>
    <brk id="57" max="5" man="1"/>
    <brk id="59" max="5" man="1"/>
    <brk id="61" max="5" man="1"/>
    <brk id="65" max="5" man="1"/>
    <brk id="68" max="5" man="1"/>
    <brk id="70" max="5" man="1"/>
    <brk id="80" max="5" man="1"/>
    <brk id="82" max="5" man="1"/>
    <brk id="86" max="5"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3"/>
  <sheetViews>
    <sheetView workbookViewId="0">
      <selection activeCell="F113" sqref="F113"/>
    </sheetView>
  </sheetViews>
  <sheetFormatPr baseColWidth="10" defaultColWidth="8.83203125" defaultRowHeight="14" x14ac:dyDescent="0"/>
  <cols>
    <col min="5" max="5" width="9.5" customWidth="1"/>
  </cols>
  <sheetData>
    <row r="53" spans="2:2">
      <c r="B53" s="39"/>
    </row>
  </sheetData>
  <pageMargins left="0.7" right="0.7" top="0.75" bottom="0.75" header="0.3" footer="0.3"/>
  <pageSetup paperSize="9"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SEKRETARIAT</dc:creator>
  <cp:lastModifiedBy>Fithya Findie</cp:lastModifiedBy>
  <cp:lastPrinted>2015-04-02T06:18:55Z</cp:lastPrinted>
  <dcterms:created xsi:type="dcterms:W3CDTF">2015-03-31T07:54:29Z</dcterms:created>
  <dcterms:modified xsi:type="dcterms:W3CDTF">2016-11-01T00:35:47Z</dcterms:modified>
</cp:coreProperties>
</file>